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665" yWindow="150" windowWidth="10845" windowHeight="9840" tabRatio="779" activeTab="4"/>
  </bookViews>
  <sheets>
    <sheet name="BILANS" sheetId="1" r:id="rId1"/>
    <sheet name="RZS narastająco" sheetId="2" r:id="rId2"/>
    <sheet name="RZS" sheetId="4" r:id="rId3"/>
    <sheet name="RPP narastająco" sheetId="8" r:id="rId4"/>
    <sheet name="RPP" sheetId="7" r:id="rId5"/>
  </sheets>
  <calcPr calcId="144525"/>
</workbook>
</file>

<file path=xl/calcChain.xml><?xml version="1.0" encoding="utf-8"?>
<calcChain xmlns="http://schemas.openxmlformats.org/spreadsheetml/2006/main">
  <c r="O35" i="7" l="1"/>
  <c r="P25" i="7"/>
  <c r="O6" i="7"/>
  <c r="O25" i="7" s="1"/>
  <c r="T24" i="8"/>
  <c r="U41" i="8"/>
  <c r="T38" i="8"/>
  <c r="T34" i="8"/>
  <c r="S24" i="8"/>
  <c r="P28" i="7"/>
  <c r="O28" i="7"/>
  <c r="N24" i="7"/>
  <c r="T6" i="8" l="1"/>
  <c r="T28" i="8"/>
  <c r="T35" i="8"/>
  <c r="T41" i="8" l="1"/>
  <c r="T25" i="8"/>
  <c r="P33" i="4" l="1"/>
  <c r="P32" i="4"/>
  <c r="L33" i="4"/>
  <c r="L32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1" i="4"/>
  <c r="L10" i="4"/>
  <c r="L9" i="4"/>
  <c r="L8" i="4"/>
  <c r="L6" i="4"/>
  <c r="L5" i="4"/>
  <c r="L4" i="4"/>
  <c r="J33" i="4"/>
  <c r="J32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1" i="4"/>
  <c r="J10" i="4"/>
  <c r="J9" i="4"/>
  <c r="J8" i="4"/>
  <c r="J6" i="4"/>
  <c r="J5" i="4"/>
  <c r="J4" i="4"/>
  <c r="I33" i="4"/>
  <c r="I32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1" i="4"/>
  <c r="I10" i="4"/>
  <c r="I9" i="4"/>
  <c r="I8" i="4"/>
  <c r="I6" i="4"/>
  <c r="I5" i="4"/>
  <c r="I4" i="4"/>
  <c r="H33" i="4"/>
  <c r="H32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1" i="4"/>
  <c r="H10" i="4"/>
  <c r="H9" i="4"/>
  <c r="H8" i="4"/>
  <c r="H6" i="4"/>
  <c r="H5" i="4"/>
  <c r="H4" i="4"/>
  <c r="F33" i="4"/>
  <c r="F32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1" i="4"/>
  <c r="F10" i="4"/>
  <c r="F9" i="4"/>
  <c r="F8" i="4"/>
  <c r="F6" i="4"/>
  <c r="F5" i="4"/>
  <c r="F4" i="4"/>
  <c r="D33" i="4"/>
  <c r="D32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1" i="4"/>
  <c r="D10" i="4"/>
  <c r="D9" i="4"/>
  <c r="D8" i="4"/>
  <c r="D6" i="4"/>
  <c r="D5" i="4"/>
  <c r="D4" i="4"/>
  <c r="C33" i="4"/>
  <c r="C32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1" i="4"/>
  <c r="C10" i="4"/>
  <c r="C9" i="4"/>
  <c r="C8" i="4"/>
  <c r="C6" i="4"/>
  <c r="C5" i="4"/>
  <c r="C4" i="4"/>
</calcChain>
</file>

<file path=xl/sharedStrings.xml><?xml version="1.0" encoding="utf-8"?>
<sst xmlns="http://schemas.openxmlformats.org/spreadsheetml/2006/main" count="444" uniqueCount="228">
  <si>
    <t>BILANS</t>
  </si>
  <si>
    <t>AKTYWA</t>
  </si>
  <si>
    <t>Aktywa trwałe</t>
  </si>
  <si>
    <t xml:space="preserve">  Rzeczowe aktywa trwale</t>
  </si>
  <si>
    <t xml:space="preserve">  Wartości niematerialne</t>
  </si>
  <si>
    <t xml:space="preserve">  Aktywa z tytułu odroczonego podatku dochodowego</t>
  </si>
  <si>
    <t xml:space="preserve">  Długoterminowe rozliczenia międzyokresowe</t>
  </si>
  <si>
    <t>Aktywa obrotowe</t>
  </si>
  <si>
    <t xml:space="preserve">  Należności z tytułu dostaw i usług</t>
  </si>
  <si>
    <t xml:space="preserve">  Należności z tytułu podatku dochodowego</t>
  </si>
  <si>
    <t xml:space="preserve">  Należności z zasądzonych kosztów procesu</t>
  </si>
  <si>
    <t xml:space="preserve">  Należności pozostałe</t>
  </si>
  <si>
    <t xml:space="preserve">  Wierzytelności nabyte</t>
  </si>
  <si>
    <t xml:space="preserve">  Środki pieniężne i ich ekwiwalenty</t>
  </si>
  <si>
    <t xml:space="preserve">  Inne inwestycje krótkoterminowe</t>
  </si>
  <si>
    <t xml:space="preserve">  Krótkoterminowe rozliczenia międzyokresowe</t>
  </si>
  <si>
    <t>PASYWA</t>
  </si>
  <si>
    <t>Kapitał własny</t>
  </si>
  <si>
    <t xml:space="preserve">  Kapitał akcyjny</t>
  </si>
  <si>
    <t xml:space="preserve">  Kapitał zapasowy (agio)</t>
  </si>
  <si>
    <t xml:space="preserve">  Kwoty otrzymane na przyszłą emisję akcji, udziałów</t>
  </si>
  <si>
    <t xml:space="preserve">  Akcje własne (wielkość ujemna)</t>
  </si>
  <si>
    <t xml:space="preserve">  Kapitał z aktualizacji wyceny - kapitał z przeszacowania
  aktywów finansowych dostępnych do sprzedaży</t>
  </si>
  <si>
    <t xml:space="preserve">  Zyski zatrzymane</t>
  </si>
  <si>
    <t xml:space="preserve">    Zysk (strata) netto bieżącego okresu</t>
  </si>
  <si>
    <t xml:space="preserve">    Zyski (straty) lat poprzednich</t>
  </si>
  <si>
    <t xml:space="preserve">    Kapitał zapasowy utworzony z zysku</t>
  </si>
  <si>
    <t xml:space="preserve">    Kapitał rezerwowy utworzony z zysku</t>
  </si>
  <si>
    <t>Zobowiązania długoterminowe</t>
  </si>
  <si>
    <t xml:space="preserve">  Rezerwy długoterminowe</t>
  </si>
  <si>
    <t xml:space="preserve">  Rezerwa na odroczony podatek dochodowy</t>
  </si>
  <si>
    <t xml:space="preserve">  Wyemitowane obligacje (wg zamortyzowanego kosztu)</t>
  </si>
  <si>
    <t xml:space="preserve">  Zobowiązania z tytułu leasingu</t>
  </si>
  <si>
    <t xml:space="preserve">  Zobowiązania pozostałe</t>
  </si>
  <si>
    <t>Zobowiązania krótkoterminowe</t>
  </si>
  <si>
    <t xml:space="preserve">  Rezerwy krótkoterminowe</t>
  </si>
  <si>
    <t xml:space="preserve">  Zobowiązania z tytułu podatku dochodowego</t>
  </si>
  <si>
    <t xml:space="preserve">  Zobowiązania z tytułu dostaw i usług</t>
  </si>
  <si>
    <t>Rozliczenia międzyokresowe</t>
  </si>
  <si>
    <t>Wartość księgowa</t>
  </si>
  <si>
    <t>Liczba akcji zwykłych  (w tys.)</t>
  </si>
  <si>
    <t>Liczba akcji rozwodnionych  (w tys.)</t>
  </si>
  <si>
    <t>Wartość księgowa na jedną akcję (w zł)</t>
  </si>
  <si>
    <t>Rozwodniona wartość księgowa na jedną akcję (w zł)</t>
  </si>
  <si>
    <t>30.09.2009</t>
  </si>
  <si>
    <t>31.03.2009</t>
  </si>
  <si>
    <t>30.06.2009</t>
  </si>
  <si>
    <t>31.12.2008</t>
  </si>
  <si>
    <t>30.09.2008</t>
  </si>
  <si>
    <t>30.06.2008</t>
  </si>
  <si>
    <t>RACHUNEK ZYSKÓW I STRAT</t>
  </si>
  <si>
    <t>Przychody netto</t>
  </si>
  <si>
    <t xml:space="preserve">  Przychody z wierzytelności nabytych</t>
  </si>
  <si>
    <t xml:space="preserve">  Przychody z zasądzonych kosztów procesu</t>
  </si>
  <si>
    <t xml:space="preserve">  Inne przychody ze sprzedaży</t>
  </si>
  <si>
    <t>Koszt własny przychodów</t>
  </si>
  <si>
    <t xml:space="preserve">  Koszty nabycia wierzytelności</t>
  </si>
  <si>
    <t xml:space="preserve">  Koszty procesu</t>
  </si>
  <si>
    <t xml:space="preserve">  Koszty własne innych przychodów</t>
  </si>
  <si>
    <t>Zysk (strata) brutto ze sprzedaży</t>
  </si>
  <si>
    <t xml:space="preserve">  Koszty sprzedaży</t>
  </si>
  <si>
    <t xml:space="preserve">  Koszty ogólnego zarządu</t>
  </si>
  <si>
    <t xml:space="preserve">  Pozostałe koszty działalności podstawowej</t>
  </si>
  <si>
    <t>Zysk (strata) ze sprzedaży</t>
  </si>
  <si>
    <t xml:space="preserve">  Pozostałe przychody operacyjne</t>
  </si>
  <si>
    <t xml:space="preserve">  Pozostałe koszty operacyjne</t>
  </si>
  <si>
    <t>Zysk (strata) z działalności operacyjnej</t>
  </si>
  <si>
    <t xml:space="preserve">  Przychody finansowe</t>
  </si>
  <si>
    <t xml:space="preserve">  Koszty finansowe</t>
  </si>
  <si>
    <t>Zysk (strata) brutto przed opodatkowaniem</t>
  </si>
  <si>
    <t xml:space="preserve">  Podatek dochodowy</t>
  </si>
  <si>
    <t xml:space="preserve">    Część bieżąca</t>
  </si>
  <si>
    <t xml:space="preserve">    Część odroczona</t>
  </si>
  <si>
    <t>Zysk (strata) netto</t>
  </si>
  <si>
    <t>Zysk na akcję</t>
  </si>
  <si>
    <t>Średnia ważona ilość akcji zwykłych w tys.</t>
  </si>
  <si>
    <t>Średnia ważona ilość akcji rozwodnionych w tys.</t>
  </si>
  <si>
    <t>Zysk netto na jedną akcję zwykłą w pln</t>
  </si>
  <si>
    <t>Zysk netto na jedną akcję rozwodnioną w pln</t>
  </si>
  <si>
    <t>od 01.04.2009
do 30.09.2009</t>
  </si>
  <si>
    <t>od 01.04.2008
do 30.09.2008</t>
  </si>
  <si>
    <t>RACHUNEK PRZEPŁYWÓW PIENIĘŻNYCH</t>
  </si>
  <si>
    <t>PRZEPŁYWY ŚRODKÓW PIENIĘŻNYCH Z DZIAŁALNOŚCI OPERACYJNEJ</t>
  </si>
  <si>
    <t>Zysk (strata) przed opodatkowaniem</t>
  </si>
  <si>
    <t>Korekty razem</t>
  </si>
  <si>
    <t>Amortyzacja</t>
  </si>
  <si>
    <t>Zyski /(straty) z różnic kursowych</t>
  </si>
  <si>
    <t>Odsetki i udziały w zyskach</t>
  </si>
  <si>
    <t>(Zysk)/strata na działalności inwestycyjnej</t>
  </si>
  <si>
    <t>Zwiększenie/(zmniejszenie) stanu rezerw długoterminowych (z wył. rezerwy na podatek odroczony)</t>
  </si>
  <si>
    <t>Zwiększenie/(zmniejszenie) stanu rezerw krótkoterminowych</t>
  </si>
  <si>
    <t>(Zwiększenie)/zmniejszenie stanu należności z tytułu dostaw i usług</t>
  </si>
  <si>
    <t>(Zwiększenie)/zmniejszenie stanu należności z zasądzonych kosztów procesu</t>
  </si>
  <si>
    <t>(Zwiększenie)/zmniejszenie stanu należności pozostałych (bez należności z tytułu sprzedaży rzeczowych aktywów trwałych oraz wartości niematerialnych)</t>
  </si>
  <si>
    <t>(Zwiększenia)/zmniejszenia związane ze stanem nabytych wierzytelności wraz ze zmianą stanu kapitału z aktualizacji wyceny zakupionych wierzytelności</t>
  </si>
  <si>
    <t>Zwiększenie/(zmniejszenie) stanu zobowiązań z tytułu dostaw i usług</t>
  </si>
  <si>
    <t>Zwiększenie/(zmniejszenie) stanu zobowiązań pozostałych (bez zob. z tytułu nabycia rzeczowych aktywów trwałych oraz wartości niematerialnych)</t>
  </si>
  <si>
    <t>(Zwiększenie)/zmniejszenie stanu długoterminowych rozliczeń międzyokresowych</t>
  </si>
  <si>
    <t>(Zwiększenie)/zmniejszenie stanu krótkoterminowych rozliczeń międzyokresowych</t>
  </si>
  <si>
    <t>Zapłacony (Zwrócony) podatek dochodowy</t>
  </si>
  <si>
    <t>Inne korekty</t>
  </si>
  <si>
    <t>Przepływy pieniężne netto z działalności operacyjnej</t>
  </si>
  <si>
    <t>PRZEPŁYWY ŚRODKÓW PIENIĘŻNYCH Z DZIAŁALNOŚCI INWESTYCYJNEJ</t>
  </si>
  <si>
    <t>Wpływy</t>
  </si>
  <si>
    <t>Wpływy ze zbycia rzeczowych aktywów trwałych oraz wartości niematerialnych</t>
  </si>
  <si>
    <t>Wpływy z udziałów w zyskach</t>
  </si>
  <si>
    <t>Wpływy ze sprzedaży papierów wartościowych</t>
  </si>
  <si>
    <t>Odsetki otrzymane</t>
  </si>
  <si>
    <t>Spłaty pożyczek krótkoterminowych</t>
  </si>
  <si>
    <t>Inne wpływy inwestycyjne</t>
  </si>
  <si>
    <t>Wydatki</t>
  </si>
  <si>
    <t>Wydatki na nabycie rzeczowych aktywów trwałych oraz wartości niematerialnych</t>
  </si>
  <si>
    <t>Wydatki na nabycie papierów wartościowych</t>
  </si>
  <si>
    <t>Udzielenie pożyczek krótkoterminowych</t>
  </si>
  <si>
    <t>Inne wydatki inwestycyjne</t>
  </si>
  <si>
    <t>Przepływy pieniężne netto z działalności inwestycyjnej</t>
  </si>
  <si>
    <t>PRZEPŁYWY ŚRODKÓW PIENIĘŻNYCH Z DZIAŁALNOŚCI FINANSOWEJ</t>
  </si>
  <si>
    <t>Wpływy netto z emisji akcji</t>
  </si>
  <si>
    <t>Emisja obligacji netto</t>
  </si>
  <si>
    <t>Kredyty i pożyczki</t>
  </si>
  <si>
    <t>Inne wpływy finansowe</t>
  </si>
  <si>
    <t>Dywidendy i wypłaty na rzecz właścicieli</t>
  </si>
  <si>
    <t>Wykup obligacji</t>
  </si>
  <si>
    <t>Spłata kredytów i pożyczek</t>
  </si>
  <si>
    <t>Płatności zobowiązań z tytułu leasingu finansowego</t>
  </si>
  <si>
    <t>Odsetki zapłacone</t>
  </si>
  <si>
    <t>Inne wydatki finansowe</t>
  </si>
  <si>
    <t>Przepływy pieniężne netto z działalności finansowej</t>
  </si>
  <si>
    <t>Przepływy pieniężne netto razem:</t>
  </si>
  <si>
    <t>Bilansowa zmiana stanu środków pieniężnych i ich ekwiwalentów, w tym:</t>
  </si>
  <si>
    <t>Środki pieniężne na początek okresu</t>
  </si>
  <si>
    <t>Środki pieniężne na koniec okresu</t>
  </si>
  <si>
    <t>31.03.2008
(przekszałcony)</t>
  </si>
  <si>
    <t>od 01.04.2008
do 31.12.2008</t>
  </si>
  <si>
    <t>ROK 2008/09</t>
  </si>
  <si>
    <t>ROK 2009/10</t>
  </si>
  <si>
    <t>ROK 2006/07/08
(przekształcony zgodnie MSR/MSSF)</t>
  </si>
  <si>
    <t>od 01.04.2008
do 31.03.2009</t>
  </si>
  <si>
    <t>1 kwartał</t>
  </si>
  <si>
    <t>rok
(4 kwartały)
narastająco</t>
  </si>
  <si>
    <t xml:space="preserve">3 kwartały
narastająco
</t>
  </si>
  <si>
    <t>półrocze
(2 kwartały)
narastająco</t>
  </si>
  <si>
    <t>rok
(5 kwartałów)
narastająco</t>
  </si>
  <si>
    <t>1. kwartał
narastająco</t>
  </si>
  <si>
    <t>od 01.04.2008
do 30.06.2008</t>
  </si>
  <si>
    <t>od 01.04.2009
do 30.06.2009</t>
  </si>
  <si>
    <t>od 01.04.2009
do 31.03.2010</t>
  </si>
  <si>
    <t>od 01.04.2009
do 31.12.2010</t>
  </si>
  <si>
    <t>od 28.12.2006
do 31.03.2007</t>
  </si>
  <si>
    <t>od 28.12.2006
do 30.06.2007</t>
  </si>
  <si>
    <t>od 28.12.2006
do 30.09.2007</t>
  </si>
  <si>
    <t>od 28.12.2006
do 31.03.2008</t>
  </si>
  <si>
    <t>BRAK PRZEKSZTAŁCONEGO</t>
  </si>
  <si>
    <t>3 kwartały
narastająco</t>
  </si>
  <si>
    <t>1. kwartał</t>
  </si>
  <si>
    <t>2. kwartał</t>
  </si>
  <si>
    <t>3. kwartał</t>
  </si>
  <si>
    <t>4. i 5. kwartał</t>
  </si>
  <si>
    <t>od 01.04.2007
do 30.06.2007</t>
  </si>
  <si>
    <t>od 01.07.2007
do 30.09.2007</t>
  </si>
  <si>
    <t>od 01.10.2007
do 31.03.2008</t>
  </si>
  <si>
    <t>4.kwartał</t>
  </si>
  <si>
    <t>od 01.07.2008
do 30.09.2008</t>
  </si>
  <si>
    <t>od 01.10.2008
do 31.12.2008</t>
  </si>
  <si>
    <t>od 01.01.2009
do 31.03.2009</t>
  </si>
  <si>
    <t>od 01.07.2009
do 30.09.2009</t>
  </si>
  <si>
    <t>od 01.10.2009
do 31.12.2010</t>
  </si>
  <si>
    <t>od 01.01.2010
do 31.03.2010</t>
  </si>
  <si>
    <t>31.03.2010</t>
  </si>
  <si>
    <t>31.12.2009</t>
  </si>
  <si>
    <t>ROK 2010/11</t>
  </si>
  <si>
    <t>od 01.04.2010
do 30.06.2010</t>
  </si>
  <si>
    <t>30.06.2010</t>
  </si>
  <si>
    <t>30.09.2010</t>
  </si>
  <si>
    <t>31.12.2010</t>
  </si>
  <si>
    <t>od 01.04.2010
do 30.09.2010</t>
  </si>
  <si>
    <t>od 01.04.2010
do 31.12.2010</t>
  </si>
  <si>
    <t>od 01.04.2009
do 31.12.2009</t>
  </si>
  <si>
    <t>od 01.07.2010
do 30.09.2010</t>
  </si>
  <si>
    <t>od 01.10.2010
do 31.12.2010</t>
  </si>
  <si>
    <t>od 01.10.2009
do 31.12.2009</t>
  </si>
  <si>
    <t>2. kwartał skonsolidowane</t>
  </si>
  <si>
    <t>3. kwartał skonsolidowane</t>
  </si>
  <si>
    <t xml:space="preserve">  Kapitałowe inwestycje długoterminowe</t>
  </si>
  <si>
    <t>Niekontrolujące udziały</t>
  </si>
  <si>
    <t>Kredyty i pożyczki (wg zamortyzowanego kosztu)</t>
  </si>
  <si>
    <t xml:space="preserve">  Przychody z lokat</t>
  </si>
  <si>
    <t>Przychody z lokat</t>
  </si>
  <si>
    <t>(Zwiększenia)/zmniejszenia związane ze stanem lokat nienotowanych na aktywnym rynku</t>
  </si>
  <si>
    <t>Zyski (straty) udziału niekontrolującego</t>
  </si>
  <si>
    <t>I półrocze
narastająco</t>
  </si>
  <si>
    <t>31.03.2011</t>
  </si>
  <si>
    <t>Zapasy</t>
  </si>
  <si>
    <t xml:space="preserve">4 kwartały
narastająco
</t>
  </si>
  <si>
    <t>od 01.10.2010
do 31.03.2011</t>
  </si>
  <si>
    <t xml:space="preserve">  Koszt własny usług prawniczych</t>
  </si>
  <si>
    <t>4. kwartał skonsolidowane</t>
  </si>
  <si>
    <t>od 01.01.2011
do 31.03.2011</t>
  </si>
  <si>
    <t xml:space="preserve">  Koszt własnych usług prawniczych</t>
  </si>
  <si>
    <t>4 kwartały
narastająco</t>
  </si>
  <si>
    <t>od 01.04.2010
do 31.03.2011</t>
  </si>
  <si>
    <t>4. kwartał</t>
  </si>
  <si>
    <t>od 01.04.2011
do 30.06.2011</t>
  </si>
  <si>
    <t>od 01.04.2011
do 30.09.2011</t>
  </si>
  <si>
    <t>od 01.04.2011
do 31.12.2011</t>
  </si>
  <si>
    <t>od 01.10.2011
do 31.03.2012</t>
  </si>
  <si>
    <t>30.06.2011</t>
  </si>
  <si>
    <t>ROK 2011/12</t>
  </si>
  <si>
    <t>od 01.07.2011
do 30.09.2011</t>
  </si>
  <si>
    <t>od 01.10.2011
do 31.12.2011</t>
  </si>
  <si>
    <t>od 01.01.2012
do 31.03.2012</t>
  </si>
  <si>
    <t>30.09.2011</t>
  </si>
  <si>
    <t>Wydatki na nabycie nieruchomości inwestycyjnych</t>
  </si>
  <si>
    <t>1. kwartał
skonsolidowane</t>
  </si>
  <si>
    <t>31.12.2011</t>
  </si>
  <si>
    <t xml:space="preserve">  Wartość firmy</t>
  </si>
  <si>
    <t>Nieruchomości inwestycyjne</t>
  </si>
  <si>
    <t>od 01.04.2011
do 31.03.2012</t>
  </si>
  <si>
    <t>31.03.2012</t>
  </si>
  <si>
    <t>Pozostałe aktywa finansowe długoterminowe</t>
  </si>
  <si>
    <t>Pozostałe aktywa finansowe krótkoterminowe</t>
  </si>
  <si>
    <t>260 729</t>
  </si>
  <si>
    <t>30.06.2012</t>
  </si>
  <si>
    <t>ROK 2012/13</t>
  </si>
  <si>
    <t>od 01.04.2012
do 30.06.2012</t>
  </si>
  <si>
    <t>30.09.2012</t>
  </si>
  <si>
    <t>od 01.04.2012
do 30.09.2012</t>
  </si>
  <si>
    <t>od 01.07.2012
do 30.09.2012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</si>
</sst>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.5"/>
      <color indexed="9"/>
      <name val="Trebuchet MS"/>
      <family val="2"/>
      <charset val="238"/>
    </font>
    <font>
      <b/>
      <sz val="8.5"/>
      <color indexed="8"/>
      <name val="Trebuchet MS"/>
      <family val="2"/>
      <charset val="238"/>
    </font>
    <font>
      <sz val="8.5"/>
      <name val="Trebuchet MS"/>
      <family val="2"/>
      <charset val="238"/>
    </font>
    <font>
      <sz val="8"/>
      <name val="Arial"/>
      <family val="2"/>
      <charset val="238"/>
    </font>
    <font>
      <b/>
      <sz val="8.5"/>
      <name val="Trebuchet MS"/>
      <family val="2"/>
      <charset val="238"/>
    </font>
    <font>
      <sz val="10"/>
      <name val="Arial"/>
      <family val="2"/>
      <charset val="238"/>
    </font>
    <font>
      <b/>
      <sz val="8.5"/>
      <color rgb="FF000000"/>
      <name val="Trebuchet MS"/>
      <family val="2"/>
      <charset val="238"/>
    </font>
    <font>
      <b/>
      <sz val="8.5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b/>
      <sz val="8.5"/>
      <color theme="0"/>
      <name val="Trebuchet MS"/>
      <family val="2"/>
      <charset val="238"/>
    </font>
    <font>
      <sz val="8.5"/>
      <name val="Arial"/>
      <family val="2"/>
      <charset val="238"/>
    </font>
    <font>
      <b/>
      <sz val="8.5"/>
      <color theme="1"/>
      <name val="Trebuchet M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color theme="1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 CE"/>
      <family val="2"/>
      <charset val="238"/>
    </font>
    <font>
      <sz val="11"/>
      <color indexed="20"/>
      <name val="Czcionka tekstu podstawowego"/>
      <family val="2"/>
      <charset val="238"/>
    </font>
    <font>
      <sz val="8.5"/>
      <color rgb="FF00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</font>
    <font>
      <sz val="8.5"/>
      <color rgb="FF00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0DCC7"/>
        <bgColor indexed="64"/>
      </patternFill>
    </fill>
    <fill>
      <patternFill patternType="solid">
        <fgColor rgb="FFF4F3E9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13">
    <xf numFmtId="0" fontId="0" fillId="0" borderId="0"/>
    <xf numFmtId="0" fontId="4" fillId="2" borderId="1" applyAlignment="0">
      <alignment horizontal="center" vertical="center" wrapText="1"/>
    </xf>
    <xf numFmtId="164" fontId="4" fillId="2" borderId="2" applyAlignment="0">
      <alignment vertical="center" wrapText="1"/>
    </xf>
    <xf numFmtId="37" fontId="6" fillId="3" borderId="3" applyAlignment="0">
      <alignment vertical="center"/>
    </xf>
    <xf numFmtId="37" fontId="6" fillId="3" borderId="0" applyAlignment="0">
      <alignment vertical="center"/>
    </xf>
    <xf numFmtId="164" fontId="5" fillId="4" borderId="3" applyAlignment="0">
      <alignment horizontal="center" vertical="center" wrapText="1"/>
    </xf>
    <xf numFmtId="0" fontId="3" fillId="0" borderId="0" applyNumberFormat="0" applyFont="0" applyFill="0" applyBorder="0" applyAlignment="0" applyProtection="0"/>
    <xf numFmtId="3" fontId="13" fillId="9" borderId="21"/>
    <xf numFmtId="164" fontId="14" fillId="10" borderId="22" applyAlignment="0">
      <alignment vertical="center" wrapText="1"/>
    </xf>
    <xf numFmtId="164" fontId="16" fillId="8" borderId="23" applyAlignment="0">
      <alignment horizontal="center" vertical="center" wrapText="1"/>
    </xf>
    <xf numFmtId="37" fontId="6" fillId="9" borderId="23" applyAlignment="0">
      <alignment vertical="center"/>
    </xf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17" borderId="24" applyNumberFormat="0" applyAlignment="0" applyProtection="0"/>
    <xf numFmtId="0" fontId="19" fillId="17" borderId="24" applyNumberFormat="0" applyAlignment="0" applyProtection="0"/>
    <xf numFmtId="0" fontId="20" fillId="30" borderId="25" applyNumberFormat="0" applyAlignment="0" applyProtection="0"/>
    <xf numFmtId="0" fontId="20" fillId="30" borderId="25" applyNumberFormat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26" applyNumberFormat="0" applyFill="0" applyAlignment="0" applyProtection="0"/>
    <xf numFmtId="0" fontId="22" fillId="0" borderId="26" applyNumberFormat="0" applyFill="0" applyAlignment="0" applyProtection="0"/>
    <xf numFmtId="0" fontId="23" fillId="31" borderId="27" applyNumberFormat="0" applyAlignment="0" applyProtection="0"/>
    <xf numFmtId="0" fontId="23" fillId="31" borderId="27" applyNumberFormat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30" borderId="24" applyNumberFormat="0" applyAlignment="0" applyProtection="0"/>
    <xf numFmtId="0" fontId="29" fillId="30" borderId="24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164" fontId="16" fillId="8" borderId="32" applyAlignment="0">
      <alignment vertical="center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33" borderId="33" applyNumberFormat="0" applyFont="0" applyAlignment="0" applyProtection="0"/>
    <xf numFmtId="0" fontId="17" fillId="33" borderId="33" applyNumberFormat="0" applyFont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4" fillId="10" borderId="19" applyAlignment="0">
      <alignment horizontal="center" vertical="center" wrapText="1"/>
    </xf>
    <xf numFmtId="37" fontId="6" fillId="9" borderId="0" applyAlignment="0">
      <alignment vertical="center"/>
    </xf>
    <xf numFmtId="0" fontId="2" fillId="0" borderId="0"/>
    <xf numFmtId="0" fontId="1" fillId="0" borderId="0"/>
  </cellStyleXfs>
  <cellXfs count="230">
    <xf numFmtId="0" fontId="0" fillId="0" borderId="0" xfId="0"/>
    <xf numFmtId="164" fontId="4" fillId="2" borderId="2" xfId="2" applyFill="1" applyAlignment="1">
      <alignment vertical="center" wrapText="1"/>
    </xf>
    <xf numFmtId="164" fontId="4" fillId="2" borderId="2" xfId="2" applyFill="1" applyAlignment="1">
      <alignment horizontal="center"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5" borderId="0" xfId="4" applyFill="1" applyAlignment="1">
      <alignment vertical="top" wrapText="1"/>
    </xf>
    <xf numFmtId="37" fontId="6" fillId="5" borderId="0" xfId="4" applyFill="1" applyAlignment="1">
      <alignment vertical="top"/>
    </xf>
    <xf numFmtId="37" fontId="6" fillId="3" borderId="3" xfId="3" applyAlignment="1">
      <alignment vertical="center"/>
    </xf>
    <xf numFmtId="164" fontId="5" fillId="4" borderId="3" xfId="5" applyAlignment="1">
      <alignment horizontal="left" vertical="center" wrapText="1"/>
    </xf>
    <xf numFmtId="165" fontId="5" fillId="4" borderId="3" xfId="5" applyNumberFormat="1" applyAlignment="1">
      <alignment vertical="center" wrapText="1"/>
    </xf>
    <xf numFmtId="164" fontId="4" fillId="2" borderId="2" xfId="2" applyFont="1" applyFill="1" applyAlignment="1">
      <alignment horizontal="center" vertical="center" wrapText="1"/>
    </xf>
    <xf numFmtId="0" fontId="4" fillId="2" borderId="1" xfId="1" applyAlignment="1">
      <alignment vertical="center" wrapText="1"/>
    </xf>
    <xf numFmtId="164" fontId="4" fillId="2" borderId="4" xfId="2" applyBorder="1" applyAlignment="1">
      <alignment horizontal="center" vertical="center" wrapText="1"/>
    </xf>
    <xf numFmtId="39" fontId="6" fillId="3" borderId="3" xfId="3" applyNumberFormat="1" applyAlignment="1">
      <alignment vertical="center" wrapText="1"/>
    </xf>
    <xf numFmtId="164" fontId="4" fillId="2" borderId="5" xfId="2" applyFont="1" applyBorder="1" applyAlignment="1">
      <alignment horizontal="center" vertical="top" wrapText="1"/>
    </xf>
    <xf numFmtId="164" fontId="4" fillId="2" borderId="2" xfId="2" applyAlignment="1">
      <alignment horizontal="center" vertical="center"/>
    </xf>
    <xf numFmtId="37" fontId="6" fillId="3" borderId="0" xfId="4" applyAlignment="1">
      <alignment vertical="center" wrapText="1"/>
    </xf>
    <xf numFmtId="164" fontId="5" fillId="4" borderId="3" xfId="5" applyBorder="1" applyAlignment="1">
      <alignment vertical="center" wrapText="1"/>
    </xf>
    <xf numFmtId="37" fontId="6" fillId="3" borderId="3" xfId="3" applyFont="1" applyAlignment="1">
      <alignment vertical="center" wrapText="1"/>
    </xf>
    <xf numFmtId="164" fontId="4" fillId="2" borderId="4" xfId="2" applyFont="1" applyBorder="1" applyAlignment="1">
      <alignment horizontal="center" vertical="center" wrapText="1"/>
    </xf>
    <xf numFmtId="164" fontId="8" fillId="4" borderId="3" xfId="5" applyFont="1" applyAlignment="1">
      <alignment vertical="center" wrapText="1"/>
    </xf>
    <xf numFmtId="37" fontId="6" fillId="3" borderId="0" xfId="4" applyFont="1" applyAlignment="1">
      <alignment vertical="center" wrapText="1"/>
    </xf>
    <xf numFmtId="164" fontId="8" fillId="4" borderId="3" xfId="5" applyFont="1" applyBorder="1" applyAlignment="1">
      <alignment vertical="center" wrapText="1"/>
    </xf>
    <xf numFmtId="0" fontId="9" fillId="0" borderId="0" xfId="0" applyFont="1"/>
    <xf numFmtId="164" fontId="4" fillId="2" borderId="6" xfId="2" applyFont="1" applyBorder="1" applyAlignment="1">
      <alignment horizontal="center" vertical="top" wrapText="1"/>
    </xf>
    <xf numFmtId="164" fontId="4" fillId="2" borderId="7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37" fontId="6" fillId="3" borderId="3" xfId="3" applyFill="1" applyAlignment="1">
      <alignment vertical="center" wrapText="1"/>
    </xf>
    <xf numFmtId="164" fontId="0" fillId="0" borderId="0" xfId="0" applyNumberFormat="1"/>
    <xf numFmtId="3" fontId="10" fillId="6" borderId="16" xfId="0" applyNumberFormat="1" applyFont="1" applyFill="1" applyBorder="1" applyAlignment="1">
      <alignment vertical="center" wrapText="1"/>
    </xf>
    <xf numFmtId="3" fontId="6" fillId="7" borderId="17" xfId="0" applyNumberFormat="1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3" fontId="10" fillId="6" borderId="17" xfId="0" applyNumberFormat="1" applyFont="1" applyFill="1" applyBorder="1" applyAlignment="1">
      <alignment vertical="center" wrapText="1"/>
    </xf>
    <xf numFmtId="3" fontId="6" fillId="9" borderId="17" xfId="0" applyNumberFormat="1" applyFont="1" applyFill="1" applyBorder="1" applyAlignment="1">
      <alignment horizontal="right" wrapText="1"/>
    </xf>
    <xf numFmtId="0" fontId="6" fillId="9" borderId="17" xfId="0" applyFont="1" applyFill="1" applyBorder="1" applyAlignment="1">
      <alignment horizontal="right" wrapText="1"/>
    </xf>
    <xf numFmtId="3" fontId="6" fillId="9" borderId="17" xfId="0" applyNumberFormat="1" applyFont="1" applyFill="1" applyBorder="1" applyAlignment="1">
      <alignment horizontal="right" wrapText="1" indent="1"/>
    </xf>
    <xf numFmtId="0" fontId="6" fillId="9" borderId="17" xfId="0" applyFont="1" applyFill="1" applyBorder="1" applyAlignment="1">
      <alignment horizontal="right" wrapText="1" indent="1"/>
    </xf>
    <xf numFmtId="3" fontId="6" fillId="9" borderId="16" xfId="0" applyNumberFormat="1" applyFont="1" applyFill="1" applyBorder="1" applyAlignment="1">
      <alignment horizontal="right" wrapText="1" indent="1"/>
    </xf>
    <xf numFmtId="0" fontId="10" fillId="8" borderId="17" xfId="0" applyFont="1" applyFill="1" applyBorder="1" applyAlignment="1">
      <alignment horizontal="right" wrapText="1" indent="1"/>
    </xf>
    <xf numFmtId="3" fontId="8" fillId="8" borderId="16" xfId="0" applyNumberFormat="1" applyFont="1" applyFill="1" applyBorder="1" applyAlignment="1">
      <alignment wrapText="1"/>
    </xf>
    <xf numFmtId="3" fontId="6" fillId="9" borderId="17" xfId="0" applyNumberFormat="1" applyFont="1" applyFill="1" applyBorder="1" applyAlignment="1">
      <alignment wrapText="1"/>
    </xf>
    <xf numFmtId="0" fontId="6" fillId="9" borderId="17" xfId="0" applyFont="1" applyFill="1" applyBorder="1" applyAlignment="1">
      <alignment wrapText="1"/>
    </xf>
    <xf numFmtId="3" fontId="8" fillId="8" borderId="17" xfId="0" applyNumberFormat="1" applyFont="1" applyFill="1" applyBorder="1" applyAlignment="1">
      <alignment wrapText="1"/>
    </xf>
    <xf numFmtId="3" fontId="6" fillId="9" borderId="16" xfId="0" applyNumberFormat="1" applyFont="1" applyFill="1" applyBorder="1" applyAlignment="1">
      <alignment wrapText="1"/>
    </xf>
    <xf numFmtId="3" fontId="10" fillId="8" borderId="16" xfId="0" applyNumberFormat="1" applyFont="1" applyFill="1" applyBorder="1" applyAlignment="1">
      <alignment horizontal="right" wrapText="1" indent="1"/>
    </xf>
    <xf numFmtId="3" fontId="10" fillId="8" borderId="17" xfId="0" applyNumberFormat="1" applyFont="1" applyFill="1" applyBorder="1" applyAlignment="1">
      <alignment horizontal="right" wrapText="1" indent="1"/>
    </xf>
    <xf numFmtId="0" fontId="10" fillId="8" borderId="16" xfId="0" applyFont="1" applyFill="1" applyBorder="1" applyAlignment="1">
      <alignment wrapText="1"/>
    </xf>
    <xf numFmtId="0" fontId="10" fillId="8" borderId="17" xfId="0" applyFont="1" applyFill="1" applyBorder="1" applyAlignment="1">
      <alignment wrapText="1"/>
    </xf>
    <xf numFmtId="3" fontId="10" fillId="8" borderId="16" xfId="0" applyNumberFormat="1" applyFont="1" applyFill="1" applyBorder="1" applyAlignment="1">
      <alignment wrapText="1"/>
    </xf>
    <xf numFmtId="3" fontId="10" fillId="8" borderId="17" xfId="0" applyNumberFormat="1" applyFont="1" applyFill="1" applyBorder="1" applyAlignment="1">
      <alignment wrapText="1"/>
    </xf>
    <xf numFmtId="164" fontId="4" fillId="2" borderId="2" xfId="2" applyAlignment="1">
      <alignment vertical="center"/>
    </xf>
    <xf numFmtId="0" fontId="11" fillId="10" borderId="18" xfId="0" applyFont="1" applyFill="1" applyBorder="1" applyAlignment="1">
      <alignment horizontal="center" vertical="center" wrapText="1"/>
    </xf>
    <xf numFmtId="3" fontId="10" fillId="8" borderId="17" xfId="0" applyNumberFormat="1" applyFont="1" applyFill="1" applyBorder="1" applyAlignment="1">
      <alignment horizontal="right" wrapText="1"/>
    </xf>
    <xf numFmtId="0" fontId="10" fillId="8" borderId="17" xfId="0" applyFont="1" applyFill="1" applyBorder="1" applyAlignment="1">
      <alignment horizontal="right" wrapText="1"/>
    </xf>
    <xf numFmtId="3" fontId="10" fillId="8" borderId="17" xfId="0" applyNumberFormat="1" applyFont="1" applyFill="1" applyBorder="1" applyAlignment="1">
      <alignment vertical="center" wrapText="1"/>
    </xf>
    <xf numFmtId="3" fontId="8" fillId="8" borderId="17" xfId="0" applyNumberFormat="1" applyFont="1" applyFill="1" applyBorder="1" applyAlignment="1">
      <alignment vertical="center" wrapText="1"/>
    </xf>
    <xf numFmtId="3" fontId="6" fillId="9" borderId="17" xfId="0" applyNumberFormat="1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3" fontId="6" fillId="9" borderId="16" xfId="0" applyNumberFormat="1" applyFont="1" applyFill="1" applyBorder="1" applyAlignment="1">
      <alignment horizontal="right" wrapText="1"/>
    </xf>
    <xf numFmtId="3" fontId="10" fillId="8" borderId="16" xfId="0" applyNumberFormat="1" applyFont="1" applyFill="1" applyBorder="1" applyAlignment="1">
      <alignment horizontal="right" wrapText="1"/>
    </xf>
    <xf numFmtId="0" fontId="10" fillId="8" borderId="19" xfId="0" applyFont="1" applyFill="1" applyBorder="1" applyAlignment="1">
      <alignment horizontal="right" wrapText="1"/>
    </xf>
    <xf numFmtId="2" fontId="6" fillId="9" borderId="17" xfId="0" applyNumberFormat="1" applyFont="1" applyFill="1" applyBorder="1" applyAlignment="1">
      <alignment horizontal="right" wrapText="1"/>
    </xf>
    <xf numFmtId="3" fontId="8" fillId="8" borderId="16" xfId="0" applyNumberFormat="1" applyFont="1" applyFill="1" applyBorder="1" applyAlignment="1">
      <alignment horizontal="right" wrapText="1" indent="1"/>
    </xf>
    <xf numFmtId="3" fontId="8" fillId="8" borderId="17" xfId="0" applyNumberFormat="1" applyFont="1" applyFill="1" applyBorder="1" applyAlignment="1">
      <alignment horizontal="right" wrapText="1" indent="1"/>
    </xf>
    <xf numFmtId="3" fontId="8" fillId="8" borderId="17" xfId="0" applyNumberFormat="1" applyFont="1" applyFill="1" applyBorder="1" applyAlignment="1">
      <alignment horizontal="right" wrapText="1"/>
    </xf>
    <xf numFmtId="0" fontId="8" fillId="8" borderId="17" xfId="0" applyFont="1" applyFill="1" applyBorder="1" applyAlignment="1">
      <alignment horizontal="right" wrapText="1"/>
    </xf>
    <xf numFmtId="0" fontId="8" fillId="11" borderId="17" xfId="0" applyFont="1" applyFill="1" applyBorder="1" applyAlignment="1">
      <alignment horizontal="right" wrapText="1"/>
    </xf>
    <xf numFmtId="3" fontId="6" fillId="9" borderId="17" xfId="0" applyNumberFormat="1" applyFont="1" applyFill="1" applyBorder="1" applyAlignment="1">
      <alignment horizontal="right" vertical="center" wrapText="1"/>
    </xf>
    <xf numFmtId="3" fontId="8" fillId="8" borderId="17" xfId="0" applyNumberFormat="1" applyFont="1" applyFill="1" applyBorder="1" applyAlignment="1">
      <alignment horizontal="right" vertical="center" wrapText="1"/>
    </xf>
    <xf numFmtId="3" fontId="10" fillId="8" borderId="16" xfId="0" applyNumberFormat="1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right" vertical="center" wrapText="1"/>
    </xf>
    <xf numFmtId="0" fontId="6" fillId="9" borderId="17" xfId="0" applyFont="1" applyFill="1" applyBorder="1" applyAlignment="1">
      <alignment horizontal="right" vertical="center" wrapText="1"/>
    </xf>
    <xf numFmtId="0" fontId="10" fillId="8" borderId="19" xfId="0" applyFont="1" applyFill="1" applyBorder="1" applyAlignment="1">
      <alignment horizontal="right" wrapText="1" indent="1"/>
    </xf>
    <xf numFmtId="0" fontId="10" fillId="8" borderId="16" xfId="0" applyFont="1" applyFill="1" applyBorder="1" applyAlignment="1">
      <alignment horizontal="right" vertical="center" wrapText="1"/>
    </xf>
    <xf numFmtId="3" fontId="6" fillId="9" borderId="16" xfId="0" applyNumberFormat="1" applyFont="1" applyFill="1" applyBorder="1" applyAlignment="1">
      <alignment horizontal="right" vertical="center" wrapText="1"/>
    </xf>
    <xf numFmtId="39" fontId="6" fillId="3" borderId="3" xfId="3" applyNumberFormat="1" applyAlignment="1">
      <alignment horizontal="right" vertical="center" wrapText="1"/>
    </xf>
    <xf numFmtId="37" fontId="6" fillId="3" borderId="3" xfId="3" applyAlignment="1">
      <alignment horizontal="right" vertical="center" wrapText="1"/>
    </xf>
    <xf numFmtId="0" fontId="10" fillId="8" borderId="19" xfId="0" applyFont="1" applyFill="1" applyBorder="1" applyAlignment="1">
      <alignment vertical="center" wrapText="1"/>
    </xf>
    <xf numFmtId="164" fontId="5" fillId="4" borderId="3" xfId="5" applyAlignment="1">
      <alignment horizontal="right" vertical="center" wrapText="1"/>
    </xf>
    <xf numFmtId="164" fontId="5" fillId="4" borderId="3" xfId="5" applyBorder="1" applyAlignment="1">
      <alignment horizontal="right" vertical="center" wrapText="1"/>
    </xf>
    <xf numFmtId="0" fontId="6" fillId="9" borderId="16" xfId="0" applyFont="1" applyFill="1" applyBorder="1" applyAlignment="1">
      <alignment horizontal="right" wrapText="1" inden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164" fontId="4" fillId="2" borderId="5" xfId="2" applyFont="1" applyBorder="1" applyAlignment="1">
      <alignment horizontal="center" vertical="center" wrapText="1"/>
    </xf>
    <xf numFmtId="3" fontId="4" fillId="2" borderId="1" xfId="1" applyNumberFormat="1" applyAlignment="1">
      <alignment vertical="center" wrapText="1"/>
    </xf>
    <xf numFmtId="2" fontId="10" fillId="8" borderId="17" xfId="0" applyNumberFormat="1" applyFont="1" applyFill="1" applyBorder="1" applyAlignment="1">
      <alignment horizontal="right" wrapText="1"/>
    </xf>
    <xf numFmtId="3" fontId="0" fillId="0" borderId="0" xfId="0" applyNumberFormat="1"/>
    <xf numFmtId="3" fontId="12" fillId="6" borderId="21" xfId="0" applyNumberFormat="1" applyFont="1" applyFill="1" applyBorder="1"/>
    <xf numFmtId="3" fontId="13" fillId="9" borderId="21" xfId="7" applyNumberFormat="1" applyFont="1" applyFill="1" applyBorder="1" applyAlignment="1" applyProtection="1"/>
    <xf numFmtId="0" fontId="14" fillId="10" borderId="21" xfId="6" applyNumberFormat="1" applyFont="1" applyFill="1" applyBorder="1" applyAlignment="1">
      <alignment horizontal="center" vertical="center" wrapText="1"/>
    </xf>
    <xf numFmtId="3" fontId="8" fillId="6" borderId="21" xfId="0" applyNumberFormat="1" applyFont="1" applyFill="1" applyBorder="1"/>
    <xf numFmtId="3" fontId="6" fillId="9" borderId="21" xfId="7" applyNumberFormat="1" applyFont="1" applyFill="1" applyBorder="1" applyAlignment="1" applyProtection="1"/>
    <xf numFmtId="0" fontId="6" fillId="0" borderId="0" xfId="0" applyFont="1"/>
    <xf numFmtId="0" fontId="15" fillId="0" borderId="0" xfId="0" applyFont="1"/>
    <xf numFmtId="4" fontId="6" fillId="8" borderId="21" xfId="7" applyNumberFormat="1" applyFont="1" applyFill="1"/>
    <xf numFmtId="2" fontId="6" fillId="9" borderId="16" xfId="0" applyNumberFormat="1" applyFont="1" applyFill="1" applyBorder="1" applyAlignment="1">
      <alignment horizontal="right" wrapText="1" indent="1"/>
    </xf>
    <xf numFmtId="2" fontId="6" fillId="9" borderId="17" xfId="0" applyNumberFormat="1" applyFont="1" applyFill="1" applyBorder="1" applyAlignment="1">
      <alignment horizontal="right" wrapText="1" indent="1"/>
    </xf>
    <xf numFmtId="1" fontId="0" fillId="0" borderId="0" xfId="0" applyNumberFormat="1"/>
    <xf numFmtId="3" fontId="10" fillId="8" borderId="19" xfId="0" applyNumberFormat="1" applyFont="1" applyFill="1" applyBorder="1" applyAlignment="1">
      <alignment horizontal="right" wrapText="1" indent="1"/>
    </xf>
    <xf numFmtId="3" fontId="6" fillId="3" borderId="0" xfId="4" applyNumberFormat="1" applyFont="1" applyAlignment="1">
      <alignment vertical="center" wrapText="1"/>
    </xf>
    <xf numFmtId="3" fontId="4" fillId="2" borderId="2" xfId="2" applyNumberFormat="1" applyAlignment="1">
      <alignment horizontal="center" vertical="center"/>
    </xf>
    <xf numFmtId="0" fontId="0" fillId="0" borderId="0" xfId="0"/>
    <xf numFmtId="0" fontId="14" fillId="10" borderId="21" xfId="6" applyNumberFormat="1" applyFont="1" applyFill="1" applyBorder="1" applyAlignment="1">
      <alignment horizontal="center" vertical="center" wrapText="1"/>
    </xf>
    <xf numFmtId="3" fontId="37" fillId="6" borderId="17" xfId="0" applyNumberFormat="1" applyFont="1" applyFill="1" applyBorder="1" applyAlignment="1">
      <alignment horizontal="right" vertical="center"/>
    </xf>
    <xf numFmtId="3" fontId="38" fillId="9" borderId="17" xfId="0" applyNumberFormat="1" applyFont="1" applyFill="1" applyBorder="1" applyAlignment="1">
      <alignment horizontal="right" vertical="center"/>
    </xf>
    <xf numFmtId="0" fontId="38" fillId="9" borderId="17" xfId="0" applyFont="1" applyFill="1" applyBorder="1" applyAlignment="1">
      <alignment horizontal="right" vertical="center"/>
    </xf>
    <xf numFmtId="0" fontId="37" fillId="6" borderId="17" xfId="0" applyFont="1" applyFill="1" applyBorder="1" applyAlignment="1">
      <alignment horizontal="right" vertical="center"/>
    </xf>
    <xf numFmtId="3" fontId="13" fillId="9" borderId="21" xfId="7" applyNumberFormat="1" applyFont="1" applyFill="1" applyBorder="1" applyAlignment="1" applyProtection="1"/>
    <xf numFmtId="3" fontId="10" fillId="8" borderId="17" xfId="0" applyNumberFormat="1" applyFont="1" applyFill="1" applyBorder="1" applyAlignment="1">
      <alignment horizontal="right" vertical="center" wrapText="1" indent="1"/>
    </xf>
    <xf numFmtId="0" fontId="36" fillId="9" borderId="17" xfId="0" applyFont="1" applyFill="1" applyBorder="1" applyAlignment="1">
      <alignment horizontal="right" vertical="center" wrapText="1" indent="1"/>
    </xf>
    <xf numFmtId="3" fontId="36" fillId="9" borderId="17" xfId="0" applyNumberFormat="1" applyFont="1" applyFill="1" applyBorder="1" applyAlignment="1">
      <alignment horizontal="right" vertical="center" wrapText="1" indent="1"/>
    </xf>
    <xf numFmtId="3" fontId="6" fillId="9" borderId="17" xfId="0" applyNumberFormat="1" applyFont="1" applyFill="1" applyBorder="1" applyAlignment="1">
      <alignment horizontal="right" wrapText="1" indent="1"/>
    </xf>
    <xf numFmtId="3" fontId="6" fillId="9" borderId="16" xfId="0" applyNumberFormat="1" applyFont="1" applyFill="1" applyBorder="1" applyAlignment="1">
      <alignment horizontal="right" wrapText="1" indent="1"/>
    </xf>
    <xf numFmtId="0" fontId="36" fillId="9" borderId="17" xfId="0" applyFont="1" applyFill="1" applyBorder="1" applyAlignment="1">
      <alignment horizontal="right" vertical="center" wrapText="1" indent="1"/>
    </xf>
    <xf numFmtId="3" fontId="6" fillId="9" borderId="17" xfId="0" applyNumberFormat="1" applyFont="1" applyFill="1" applyBorder="1" applyAlignment="1">
      <alignment horizontal="right" wrapText="1" indent="1"/>
    </xf>
    <xf numFmtId="3" fontId="10" fillId="8" borderId="17" xfId="0" applyNumberFormat="1" applyFont="1" applyFill="1" applyBorder="1" applyAlignment="1">
      <alignment horizontal="right" vertical="center" wrapText="1" indent="1"/>
    </xf>
    <xf numFmtId="0" fontId="36" fillId="9" borderId="17" xfId="0" applyFont="1" applyFill="1" applyBorder="1" applyAlignment="1">
      <alignment horizontal="right" vertical="center" wrapText="1" indent="1"/>
    </xf>
    <xf numFmtId="3" fontId="36" fillId="9" borderId="17" xfId="0" applyNumberFormat="1" applyFont="1" applyFill="1" applyBorder="1" applyAlignment="1">
      <alignment horizontal="right" vertical="center" wrapText="1" indent="1"/>
    </xf>
    <xf numFmtId="3" fontId="6" fillId="9" borderId="17" xfId="0" applyNumberFormat="1" applyFont="1" applyFill="1" applyBorder="1" applyAlignment="1">
      <alignment horizontal="right" wrapText="1" indent="1"/>
    </xf>
    <xf numFmtId="3" fontId="6" fillId="9" borderId="16" xfId="0" applyNumberFormat="1" applyFont="1" applyFill="1" applyBorder="1" applyAlignment="1">
      <alignment horizontal="right" wrapText="1" indent="1"/>
    </xf>
    <xf numFmtId="0" fontId="36" fillId="9" borderId="17" xfId="0" applyFont="1" applyFill="1" applyBorder="1" applyAlignment="1">
      <alignment horizontal="right" vertical="center" wrapText="1" indent="1"/>
    </xf>
    <xf numFmtId="0" fontId="10" fillId="8" borderId="17" xfId="0" applyFont="1" applyFill="1" applyBorder="1" applyAlignment="1">
      <alignment horizontal="right" vertical="center" wrapText="1" indent="1"/>
    </xf>
    <xf numFmtId="3" fontId="6" fillId="9" borderId="17" xfId="0" applyNumberFormat="1" applyFont="1" applyFill="1" applyBorder="1" applyAlignment="1">
      <alignment horizontal="right" vertical="center" wrapText="1"/>
    </xf>
    <xf numFmtId="3" fontId="10" fillId="8" borderId="16" xfId="0" applyNumberFormat="1" applyFont="1" applyFill="1" applyBorder="1" applyAlignment="1">
      <alignment horizontal="right" vertical="center" wrapText="1"/>
    </xf>
    <xf numFmtId="3" fontId="10" fillId="8" borderId="17" xfId="0" applyNumberFormat="1" applyFont="1" applyFill="1" applyBorder="1" applyAlignment="1">
      <alignment horizontal="right" vertical="center" wrapText="1"/>
    </xf>
    <xf numFmtId="3" fontId="10" fillId="8" borderId="17" xfId="0" applyNumberFormat="1" applyFont="1" applyFill="1" applyBorder="1" applyAlignment="1">
      <alignment horizontal="right" vertical="center" wrapText="1" indent="1"/>
    </xf>
    <xf numFmtId="0" fontId="36" fillId="9" borderId="17" xfId="0" applyFont="1" applyFill="1" applyBorder="1" applyAlignment="1">
      <alignment horizontal="right" vertical="center" wrapText="1" indent="1"/>
    </xf>
    <xf numFmtId="3" fontId="36" fillId="9" borderId="17" xfId="0" applyNumberFormat="1" applyFont="1" applyFill="1" applyBorder="1" applyAlignment="1">
      <alignment horizontal="right" vertical="center" wrapText="1" indent="1"/>
    </xf>
    <xf numFmtId="3" fontId="37" fillId="6" borderId="34" xfId="0" applyNumberFormat="1" applyFont="1" applyFill="1" applyBorder="1" applyAlignment="1">
      <alignment horizontal="right" vertical="center" wrapText="1" indent="1"/>
    </xf>
    <xf numFmtId="3" fontId="37" fillId="6" borderId="35" xfId="0" applyNumberFormat="1" applyFont="1" applyFill="1" applyBorder="1" applyAlignment="1">
      <alignment horizontal="right" vertical="center" wrapText="1" indent="1"/>
    </xf>
    <xf numFmtId="0" fontId="36" fillId="9" borderId="35" xfId="0" applyFont="1" applyFill="1" applyBorder="1" applyAlignment="1">
      <alignment horizontal="right" vertical="center" wrapText="1" indent="1"/>
    </xf>
    <xf numFmtId="0" fontId="13" fillId="9" borderId="35" xfId="0" applyFont="1" applyFill="1" applyBorder="1" applyAlignment="1">
      <alignment horizontal="right" vertical="center" wrapText="1" indent="1"/>
    </xf>
    <xf numFmtId="3" fontId="13" fillId="9" borderId="35" xfId="0" applyNumberFormat="1" applyFont="1" applyFill="1" applyBorder="1" applyAlignment="1">
      <alignment horizontal="right" vertical="center" wrapText="1" indent="1"/>
    </xf>
    <xf numFmtId="3" fontId="13" fillId="9" borderId="34" xfId="0" applyNumberFormat="1" applyFont="1" applyFill="1" applyBorder="1" applyAlignment="1">
      <alignment horizontal="right" vertical="center" wrapText="1" indent="1"/>
    </xf>
    <xf numFmtId="0" fontId="37" fillId="6" borderId="34" xfId="0" applyFont="1" applyFill="1" applyBorder="1" applyAlignment="1">
      <alignment horizontal="right" vertical="center" wrapText="1" indent="1"/>
    </xf>
    <xf numFmtId="0" fontId="37" fillId="6" borderId="35" xfId="0" applyFont="1" applyFill="1" applyBorder="1" applyAlignment="1">
      <alignment horizontal="right" vertical="center" wrapText="1" indent="1"/>
    </xf>
    <xf numFmtId="3" fontId="12" fillId="6" borderId="34" xfId="0" applyNumberFormat="1" applyFont="1" applyFill="1" applyBorder="1" applyAlignment="1">
      <alignment horizontal="right" vertical="center" indent="1"/>
    </xf>
    <xf numFmtId="3" fontId="37" fillId="6" borderId="35" xfId="0" applyNumberFormat="1" applyFont="1" applyFill="1" applyBorder="1" applyAlignment="1">
      <alignment horizontal="right" vertical="center" indent="1"/>
    </xf>
    <xf numFmtId="0" fontId="13" fillId="9" borderId="35" xfId="0" applyFont="1" applyFill="1" applyBorder="1" applyAlignment="1">
      <alignment horizontal="right" vertical="center" indent="1"/>
    </xf>
    <xf numFmtId="3" fontId="13" fillId="9" borderId="35" xfId="0" applyNumberFormat="1" applyFont="1" applyFill="1" applyBorder="1" applyAlignment="1">
      <alignment horizontal="right" vertical="center" indent="1"/>
    </xf>
    <xf numFmtId="3" fontId="37" fillId="6" borderId="34" xfId="0" applyNumberFormat="1" applyFont="1" applyFill="1" applyBorder="1" applyAlignment="1">
      <alignment horizontal="right" vertical="center" indent="1"/>
    </xf>
    <xf numFmtId="0" fontId="11" fillId="10" borderId="19" xfId="0" applyFont="1" applyFill="1" applyBorder="1" applyAlignment="1">
      <alignment horizontal="center" vertical="center"/>
    </xf>
    <xf numFmtId="3" fontId="10" fillId="8" borderId="18" xfId="0" applyNumberFormat="1" applyFont="1" applyFill="1" applyBorder="1" applyAlignment="1">
      <alignment horizontal="right" vertical="center" wrapText="1" indent="1"/>
    </xf>
    <xf numFmtId="0" fontId="36" fillId="9" borderId="18" xfId="0" applyFont="1" applyFill="1" applyBorder="1" applyAlignment="1">
      <alignment horizontal="right" vertical="center" wrapText="1" indent="1"/>
    </xf>
    <xf numFmtId="3" fontId="36" fillId="9" borderId="18" xfId="0" applyNumberFormat="1" applyFont="1" applyFill="1" applyBorder="1" applyAlignment="1">
      <alignment horizontal="right" vertical="center" wrapText="1" indent="1"/>
    </xf>
    <xf numFmtId="3" fontId="10" fillId="6" borderId="17" xfId="0" applyNumberFormat="1" applyFont="1" applyFill="1" applyBorder="1" applyAlignment="1">
      <alignment horizontal="right" vertical="center"/>
    </xf>
    <xf numFmtId="0" fontId="36" fillId="9" borderId="17" xfId="0" applyFont="1" applyFill="1" applyBorder="1" applyAlignment="1">
      <alignment horizontal="right" vertical="center"/>
    </xf>
    <xf numFmtId="3" fontId="36" fillId="9" borderId="17" xfId="0" applyNumberFormat="1" applyFont="1" applyFill="1" applyBorder="1" applyAlignment="1">
      <alignment horizontal="right" vertical="center"/>
    </xf>
    <xf numFmtId="164" fontId="4" fillId="2" borderId="0" xfId="2" applyFont="1" applyBorder="1" applyAlignment="1">
      <alignment horizontal="center" vertical="center" wrapText="1"/>
    </xf>
    <xf numFmtId="164" fontId="4" fillId="2" borderId="7" xfId="2" applyFont="1" applyBorder="1" applyAlignment="1">
      <alignment horizontal="center" vertical="center" wrapText="1"/>
    </xf>
    <xf numFmtId="0" fontId="13" fillId="0" borderId="0" xfId="0" applyFont="1"/>
    <xf numFmtId="3" fontId="10" fillId="6" borderId="34" xfId="0" applyNumberFormat="1" applyFont="1" applyFill="1" applyBorder="1" applyAlignment="1">
      <alignment horizontal="right" vertical="center" indent="1"/>
    </xf>
    <xf numFmtId="3" fontId="36" fillId="9" borderId="35" xfId="0" applyNumberFormat="1" applyFont="1" applyFill="1" applyBorder="1" applyAlignment="1">
      <alignment horizontal="right" vertical="center" indent="1"/>
    </xf>
    <xf numFmtId="0" fontId="36" fillId="9" borderId="35" xfId="0" applyFont="1" applyFill="1" applyBorder="1" applyAlignment="1">
      <alignment horizontal="right" vertical="center" indent="1"/>
    </xf>
    <xf numFmtId="3" fontId="10" fillId="6" borderId="35" xfId="0" applyNumberFormat="1" applyFont="1" applyFill="1" applyBorder="1" applyAlignment="1">
      <alignment horizontal="right" vertical="center" indent="1"/>
    </xf>
    <xf numFmtId="3" fontId="10" fillId="6" borderId="34" xfId="0" applyNumberFormat="1" applyFont="1" applyFill="1" applyBorder="1" applyAlignment="1">
      <alignment horizontal="right" vertical="center" wrapText="1" indent="1"/>
    </xf>
    <xf numFmtId="3" fontId="36" fillId="9" borderId="35" xfId="0" applyNumberFormat="1" applyFont="1" applyFill="1" applyBorder="1" applyAlignment="1">
      <alignment horizontal="right" vertical="center" wrapText="1" indent="1"/>
    </xf>
    <xf numFmtId="3" fontId="10" fillId="6" borderId="35" xfId="0" applyNumberFormat="1" applyFont="1" applyFill="1" applyBorder="1" applyAlignment="1">
      <alignment horizontal="right" vertical="center" wrapText="1" indent="1"/>
    </xf>
    <xf numFmtId="0" fontId="6" fillId="9" borderId="17" xfId="0" applyFont="1" applyFill="1" applyBorder="1" applyAlignment="1">
      <alignment horizontal="right" vertical="center" wrapText="1" indent="1"/>
    </xf>
    <xf numFmtId="0" fontId="6" fillId="9" borderId="35" xfId="0" applyFont="1" applyFill="1" applyBorder="1" applyAlignment="1">
      <alignment horizontal="right" vertical="center" wrapText="1" indent="1"/>
    </xf>
    <xf numFmtId="3" fontId="12" fillId="6" borderId="17" xfId="0" applyNumberFormat="1" applyFont="1" applyFill="1" applyBorder="1" applyAlignment="1">
      <alignment horizontal="right" vertical="center"/>
    </xf>
    <xf numFmtId="3" fontId="13" fillId="9" borderId="17" xfId="0" applyNumberFormat="1" applyFont="1" applyFill="1" applyBorder="1" applyAlignment="1">
      <alignment horizontal="right" vertical="center"/>
    </xf>
    <xf numFmtId="0" fontId="13" fillId="9" borderId="17" xfId="0" applyFont="1" applyFill="1" applyBorder="1" applyAlignment="1">
      <alignment horizontal="right" vertical="center"/>
    </xf>
    <xf numFmtId="0" fontId="12" fillId="6" borderId="17" xfId="0" applyFont="1" applyFill="1" applyBorder="1" applyAlignment="1">
      <alignment horizontal="right" vertical="center"/>
    </xf>
    <xf numFmtId="3" fontId="13" fillId="9" borderId="16" xfId="0" applyNumberFormat="1" applyFont="1" applyFill="1" applyBorder="1" applyAlignment="1">
      <alignment horizontal="right" vertical="center"/>
    </xf>
    <xf numFmtId="3" fontId="39" fillId="8" borderId="17" xfId="0" applyNumberFormat="1" applyFont="1" applyFill="1" applyBorder="1" applyAlignment="1">
      <alignment horizontal="right" vertical="center" wrapText="1"/>
    </xf>
    <xf numFmtId="3" fontId="40" fillId="9" borderId="17" xfId="0" applyNumberFormat="1" applyFont="1" applyFill="1" applyBorder="1" applyAlignment="1">
      <alignment horizontal="right" vertical="center" wrapText="1"/>
    </xf>
    <xf numFmtId="0" fontId="40" fillId="9" borderId="17" xfId="0" applyFont="1" applyFill="1" applyBorder="1" applyAlignment="1">
      <alignment horizontal="right" vertical="center" wrapText="1"/>
    </xf>
    <xf numFmtId="0" fontId="41" fillId="9" borderId="17" xfId="0" applyFont="1" applyFill="1" applyBorder="1" applyAlignment="1">
      <alignment horizontal="right" vertical="center" wrapText="1" indent="1"/>
    </xf>
    <xf numFmtId="3" fontId="12" fillId="8" borderId="16" xfId="0" applyNumberFormat="1" applyFont="1" applyFill="1" applyBorder="1" applyAlignment="1">
      <alignment horizontal="right" vertical="center" wrapText="1" indent="1"/>
    </xf>
    <xf numFmtId="3" fontId="12" fillId="8" borderId="17" xfId="0" applyNumberFormat="1" applyFont="1" applyFill="1" applyBorder="1" applyAlignment="1">
      <alignment horizontal="right" vertical="center" wrapText="1" indent="1"/>
    </xf>
    <xf numFmtId="0" fontId="13" fillId="9" borderId="17" xfId="0" applyFont="1" applyFill="1" applyBorder="1" applyAlignment="1">
      <alignment horizontal="right" vertical="center" wrapText="1" indent="1"/>
    </xf>
    <xf numFmtId="3" fontId="13" fillId="9" borderId="17" xfId="0" applyNumberFormat="1" applyFont="1" applyFill="1" applyBorder="1" applyAlignment="1">
      <alignment horizontal="right" vertical="center" wrapText="1" indent="1"/>
    </xf>
    <xf numFmtId="0" fontId="12" fillId="8" borderId="16" xfId="0" applyFont="1" applyFill="1" applyBorder="1" applyAlignment="1">
      <alignment horizontal="right" vertical="center" wrapText="1" indent="1"/>
    </xf>
    <xf numFmtId="0" fontId="12" fillId="8" borderId="17" xfId="0" applyFont="1" applyFill="1" applyBorder="1" applyAlignment="1">
      <alignment horizontal="right" vertical="center" wrapText="1" indent="1"/>
    </xf>
    <xf numFmtId="37" fontId="6" fillId="3" borderId="3" xfId="3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3" borderId="3" xfId="3" applyFont="1" applyAlignment="1">
      <alignment vertical="center" wrapText="1"/>
    </xf>
    <xf numFmtId="164" fontId="8" fillId="4" borderId="3" xfId="5" applyFont="1" applyAlignment="1">
      <alignment vertical="center" wrapText="1"/>
    </xf>
    <xf numFmtId="0" fontId="6" fillId="9" borderId="17" xfId="0" applyFont="1" applyFill="1" applyBorder="1" applyAlignment="1">
      <alignment horizontal="right" wrapText="1"/>
    </xf>
    <xf numFmtId="0" fontId="6" fillId="9" borderId="17" xfId="0" applyFont="1" applyFill="1" applyBorder="1" applyAlignment="1">
      <alignment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3" borderId="3" xfId="3" applyFont="1" applyAlignment="1">
      <alignment vertical="center" wrapText="1"/>
    </xf>
    <xf numFmtId="164" fontId="8" fillId="4" borderId="3" xfId="5" applyFont="1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3" borderId="3" xfId="3" applyFont="1" applyAlignment="1">
      <alignment vertical="center" wrapText="1"/>
    </xf>
    <xf numFmtId="164" fontId="8" fillId="4" borderId="3" xfId="5" applyFont="1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164" fontId="5" fillId="4" borderId="3" xfId="5" applyBorder="1" applyAlignment="1">
      <alignment vertical="center" wrapText="1"/>
    </xf>
    <xf numFmtId="37" fontId="6" fillId="3" borderId="3" xfId="3" applyFont="1" applyAlignment="1">
      <alignment vertical="center" wrapText="1"/>
    </xf>
    <xf numFmtId="164" fontId="8" fillId="4" borderId="3" xfId="5" applyFont="1" applyAlignment="1">
      <alignment vertical="center" wrapText="1"/>
    </xf>
    <xf numFmtId="164" fontId="8" fillId="4" borderId="3" xfId="5" applyFont="1" applyBorder="1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37" fontId="6" fillId="3" borderId="3" xfId="3" applyAlignment="1">
      <alignment vertical="center" wrapText="1"/>
    </xf>
    <xf numFmtId="164" fontId="5" fillId="4" borderId="3" xfId="5" applyAlignment="1">
      <alignment vertical="center" wrapText="1"/>
    </xf>
    <xf numFmtId="164" fontId="5" fillId="4" borderId="3" xfId="5" applyBorder="1" applyAlignment="1">
      <alignment vertical="center" wrapText="1"/>
    </xf>
    <xf numFmtId="2" fontId="37" fillId="6" borderId="17" xfId="0" applyNumberFormat="1" applyFont="1" applyFill="1" applyBorder="1" applyAlignment="1">
      <alignment horizontal="right" vertical="center"/>
    </xf>
    <xf numFmtId="3" fontId="16" fillId="6" borderId="16" xfId="112" applyNumberFormat="1" applyFont="1" applyFill="1" applyBorder="1" applyAlignment="1">
      <alignment horizontal="right" vertical="center"/>
    </xf>
    <xf numFmtId="2" fontId="41" fillId="9" borderId="17" xfId="0" applyNumberFormat="1" applyFont="1" applyFill="1" applyBorder="1" applyAlignment="1">
      <alignment horizontal="right" vertical="center" wrapText="1" indent="1"/>
    </xf>
    <xf numFmtId="37" fontId="6" fillId="3" borderId="8" xfId="3" applyBorder="1" applyAlignment="1">
      <alignment horizontal="center" vertical="center" wrapText="1"/>
    </xf>
    <xf numFmtId="37" fontId="6" fillId="3" borderId="10" xfId="3" applyBorder="1" applyAlignment="1">
      <alignment horizontal="center" vertical="center" wrapText="1"/>
    </xf>
    <xf numFmtId="37" fontId="6" fillId="3" borderId="9" xfId="3" applyBorder="1" applyAlignment="1">
      <alignment horizontal="center" vertical="center" wrapText="1"/>
    </xf>
    <xf numFmtId="164" fontId="4" fillId="2" borderId="13" xfId="2" applyFont="1" applyBorder="1" applyAlignment="1">
      <alignment horizontal="center" vertical="center" wrapText="1"/>
    </xf>
    <xf numFmtId="164" fontId="4" fillId="2" borderId="0" xfId="2" applyFont="1" applyBorder="1" applyAlignment="1">
      <alignment horizontal="center" vertical="center" wrapText="1"/>
    </xf>
    <xf numFmtId="164" fontId="4" fillId="2" borderId="0" xfId="2" applyBorder="1" applyAlignment="1">
      <alignment horizontal="center" vertical="center" wrapText="1"/>
    </xf>
    <xf numFmtId="164" fontId="4" fillId="2" borderId="11" xfId="2" applyBorder="1" applyAlignment="1">
      <alignment horizontal="center" vertical="center" wrapText="1"/>
    </xf>
    <xf numFmtId="164" fontId="4" fillId="2" borderId="2" xfId="2" applyBorder="1" applyAlignment="1">
      <alignment horizontal="center" vertical="center" wrapText="1"/>
    </xf>
    <xf numFmtId="164" fontId="4" fillId="2" borderId="1" xfId="2" applyBorder="1" applyAlignment="1">
      <alignment horizontal="center" vertical="center" wrapText="1"/>
    </xf>
    <xf numFmtId="164" fontId="4" fillId="2" borderId="12" xfId="2" applyBorder="1" applyAlignment="1">
      <alignment horizontal="center" vertical="center" wrapText="1"/>
    </xf>
    <xf numFmtId="164" fontId="4" fillId="2" borderId="2" xfId="2" applyFont="1" applyBorder="1" applyAlignment="1">
      <alignment horizontal="center" vertical="center" wrapText="1"/>
    </xf>
    <xf numFmtId="164" fontId="4" fillId="2" borderId="1" xfId="2" applyFont="1" applyBorder="1" applyAlignment="1">
      <alignment horizontal="center" vertical="center" wrapText="1"/>
    </xf>
    <xf numFmtId="164" fontId="4" fillId="2" borderId="6" xfId="2" applyFont="1" applyBorder="1" applyAlignment="1">
      <alignment horizontal="center" vertical="center" wrapText="1"/>
    </xf>
    <xf numFmtId="164" fontId="4" fillId="2" borderId="7" xfId="2" applyFont="1" applyBorder="1" applyAlignment="1">
      <alignment horizontal="center" vertical="center" wrapText="1"/>
    </xf>
    <xf numFmtId="37" fontId="6" fillId="3" borderId="8" xfId="3" applyFont="1" applyBorder="1" applyAlignment="1">
      <alignment horizontal="center" vertical="center" wrapText="1"/>
    </xf>
    <xf numFmtId="37" fontId="6" fillId="3" borderId="9" xfId="3" applyFont="1" applyBorder="1" applyAlignment="1">
      <alignment horizontal="center" vertical="center" wrapText="1"/>
    </xf>
    <xf numFmtId="164" fontId="4" fillId="2" borderId="14" xfId="2" applyBorder="1" applyAlignment="1">
      <alignment horizontal="center" vertical="center" wrapText="1"/>
    </xf>
    <xf numFmtId="164" fontId="4" fillId="2" borderId="15" xfId="2" applyBorder="1" applyAlignment="1">
      <alignment horizontal="center" vertical="center" wrapText="1"/>
    </xf>
    <xf numFmtId="37" fontId="6" fillId="3" borderId="10" xfId="3" applyFont="1" applyBorder="1" applyAlignment="1">
      <alignment horizontal="center" vertical="center" wrapText="1"/>
    </xf>
  </cellXfs>
  <cellStyles count="113">
    <cellStyle name="_Baseline" xfId="7"/>
    <cellStyle name="_header" xfId="6"/>
    <cellStyle name="20% - akcent 1 2" xfId="15"/>
    <cellStyle name="20% - akcent 1 3" xfId="16"/>
    <cellStyle name="20% - akcent 2 2" xfId="17"/>
    <cellStyle name="20% - akcent 2 3" xfId="18"/>
    <cellStyle name="20% - akcent 3 2" xfId="19"/>
    <cellStyle name="20% - akcent 3 3" xfId="20"/>
    <cellStyle name="20% - akcent 4 2" xfId="21"/>
    <cellStyle name="20% - akcent 4 3" xfId="22"/>
    <cellStyle name="20% - akcent 5 2" xfId="23"/>
    <cellStyle name="20% - akcent 5 3" xfId="24"/>
    <cellStyle name="20% - akcent 6 2" xfId="25"/>
    <cellStyle name="20% - akcent 6 3" xfId="26"/>
    <cellStyle name="40% - akcent 1 2" xfId="27"/>
    <cellStyle name="40% - akcent 1 3" xfId="28"/>
    <cellStyle name="40% - akcent 2 2" xfId="29"/>
    <cellStyle name="40% - akcent 2 3" xfId="30"/>
    <cellStyle name="40% - akcent 3 2" xfId="31"/>
    <cellStyle name="40% - akcent 3 3" xfId="32"/>
    <cellStyle name="40% - akcent 4 2" xfId="33"/>
    <cellStyle name="40% - akcent 4 3" xfId="34"/>
    <cellStyle name="40% - akcent 5 2" xfId="35"/>
    <cellStyle name="40% - akcent 5 3" xfId="36"/>
    <cellStyle name="40% - akcent 6 2" xfId="37"/>
    <cellStyle name="40% - akcent 6 3" xfId="38"/>
    <cellStyle name="60% - akcent 1 2" xfId="39"/>
    <cellStyle name="60% - akcent 1 3" xfId="40"/>
    <cellStyle name="60% - akcent 2 2" xfId="41"/>
    <cellStyle name="60% - akcent 2 3" xfId="42"/>
    <cellStyle name="60% - akcent 3 2" xfId="43"/>
    <cellStyle name="60% - akcent 3 3" xfId="44"/>
    <cellStyle name="60% - akcent 4 2" xfId="45"/>
    <cellStyle name="60% - akcent 4 3" xfId="46"/>
    <cellStyle name="60% - akcent 5 2" xfId="47"/>
    <cellStyle name="60% - akcent 5 3" xfId="48"/>
    <cellStyle name="60% - akcent 6 2" xfId="49"/>
    <cellStyle name="60% - akcent 6 3" xfId="50"/>
    <cellStyle name="Akcent 1 2" xfId="51"/>
    <cellStyle name="Akcent 1 3" xfId="52"/>
    <cellStyle name="Akcent 2 2" xfId="53"/>
    <cellStyle name="Akcent 2 3" xfId="54"/>
    <cellStyle name="Akcent 3 2" xfId="55"/>
    <cellStyle name="Akcent 3 3" xfId="56"/>
    <cellStyle name="Akcent 4 2" xfId="57"/>
    <cellStyle name="Akcent 4 3" xfId="58"/>
    <cellStyle name="Akcent 5 2" xfId="59"/>
    <cellStyle name="Akcent 5 3" xfId="60"/>
    <cellStyle name="Akcent 6 2" xfId="61"/>
    <cellStyle name="Akcent 6 3" xfId="62"/>
    <cellStyle name="Dane wejściowe 2" xfId="63"/>
    <cellStyle name="Dane wejściowe 3" xfId="64"/>
    <cellStyle name="Dane wyjściowe 2" xfId="65"/>
    <cellStyle name="Dane wyjściowe 3" xfId="66"/>
    <cellStyle name="Dobre 2" xfId="67"/>
    <cellStyle name="Dobre 3" xfId="68"/>
    <cellStyle name="Dziesiętny 2" xfId="13"/>
    <cellStyle name="Dziesiętny 3" xfId="69"/>
    <cellStyle name="Dziesiętny 4" xfId="70"/>
    <cellStyle name="Komórka połączona 2" xfId="71"/>
    <cellStyle name="Komórka połączona 3" xfId="72"/>
    <cellStyle name="Komórka zaznaczona 2" xfId="73"/>
    <cellStyle name="Komórka zaznaczona 3" xfId="74"/>
    <cellStyle name="NAG" xfId="1"/>
    <cellStyle name="NAG 2" xfId="109"/>
    <cellStyle name="NAG-brzegi" xfId="2"/>
    <cellStyle name="NAG-brzegi 2" xfId="8"/>
    <cellStyle name="Nagłówek 1 2" xfId="75"/>
    <cellStyle name="Nagłówek 1 3" xfId="76"/>
    <cellStyle name="Nagłówek 2 2" xfId="77"/>
    <cellStyle name="Nagłówek 2 3" xfId="78"/>
    <cellStyle name="Nagłówek 3 2" xfId="79"/>
    <cellStyle name="Nagłówek 3 3" xfId="80"/>
    <cellStyle name="Nagłówek 4 2" xfId="81"/>
    <cellStyle name="Nagłówek 4 3" xfId="82"/>
    <cellStyle name="Neutralne 2" xfId="83"/>
    <cellStyle name="Neutralne 3" xfId="84"/>
    <cellStyle name="Normalny" xfId="0" builtinId="0"/>
    <cellStyle name="Normalny 12" xfId="85"/>
    <cellStyle name="Normalny 14" xfId="86"/>
    <cellStyle name="Normalny 2" xfId="12"/>
    <cellStyle name="Normalny 2 2" xfId="87"/>
    <cellStyle name="Normalny 3" xfId="14"/>
    <cellStyle name="Normalny 3 2" xfId="88"/>
    <cellStyle name="Normalny 4" xfId="89"/>
    <cellStyle name="Normalny 5" xfId="111"/>
    <cellStyle name="Normalny 7" xfId="90"/>
    <cellStyle name="Normalny 8" xfId="112"/>
    <cellStyle name="Obliczenia 2" xfId="91"/>
    <cellStyle name="Obliczenia 3" xfId="92"/>
    <cellStyle name="PODST" xfId="3"/>
    <cellStyle name="PODST 2" xfId="10"/>
    <cellStyle name="PODSTAW bez brzeg" xfId="4"/>
    <cellStyle name="PODSTAW bez brzeg 2" xfId="110"/>
    <cellStyle name="Procentowy 2" xfId="11"/>
    <cellStyle name="Suma 2" xfId="93"/>
    <cellStyle name="Suma 3" xfId="94"/>
    <cellStyle name="SUMY brzegi" xfId="5"/>
    <cellStyle name="SUMY brzegi 2" xfId="9"/>
    <cellStyle name="Sumy-bez brzeg" xfId="95"/>
    <cellStyle name="Tekst objaśnienia 2" xfId="96"/>
    <cellStyle name="Tekst objaśnienia 3" xfId="97"/>
    <cellStyle name="Tekst ostrzeżenia 2" xfId="98"/>
    <cellStyle name="Tekst ostrzeżenia 3" xfId="99"/>
    <cellStyle name="Tytuł 2" xfId="100"/>
    <cellStyle name="Tytuł 3" xfId="101"/>
    <cellStyle name="Uwaga 2" xfId="102"/>
    <cellStyle name="Uwaga 3" xfId="103"/>
    <cellStyle name="Walutowy 14" xfId="104"/>
    <cellStyle name="Walutowy 2" xfId="105"/>
    <cellStyle name="Walutowy 3" xfId="106"/>
    <cellStyle name="Złe 2" xfId="107"/>
    <cellStyle name="Złe 3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4F3E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0DCC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7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DCC7"/>
      <color rgb="FF004A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16" zoomScaleNormal="100" workbookViewId="0">
      <pane xSplit="1" topLeftCell="H1" activePane="topRight" state="frozen"/>
      <selection activeCell="A13" sqref="A13"/>
      <selection pane="topRight" activeCell="T30" sqref="T30"/>
    </sheetView>
  </sheetViews>
  <sheetFormatPr defaultRowHeight="12.75"/>
  <cols>
    <col min="1" max="1" width="44.28515625" customWidth="1"/>
    <col min="2" max="2" width="14" customWidth="1"/>
    <col min="3" max="4" width="14.28515625" customWidth="1"/>
    <col min="5" max="5" width="14.42578125" customWidth="1"/>
    <col min="6" max="6" width="14" customWidth="1"/>
    <col min="7" max="10" width="14.28515625" customWidth="1"/>
    <col min="11" max="13" width="12.42578125" customWidth="1"/>
    <col min="14" max="14" width="10" bestFit="1" customWidth="1"/>
    <col min="15" max="15" width="12.42578125" customWidth="1"/>
    <col min="16" max="16" width="10" style="96" bestFit="1" customWidth="1"/>
    <col min="17" max="17" width="10" bestFit="1" customWidth="1"/>
    <col min="18" max="18" width="10" style="104" bestFit="1" customWidth="1"/>
    <col min="19" max="19" width="9.5703125" customWidth="1"/>
  </cols>
  <sheetData>
    <row r="1" spans="1:20" ht="39" customHeight="1" thickBot="1">
      <c r="A1" s="1" t="s">
        <v>0</v>
      </c>
      <c r="B1" s="10" t="s">
        <v>132</v>
      </c>
      <c r="C1" s="10" t="s">
        <v>49</v>
      </c>
      <c r="D1" s="2" t="s">
        <v>48</v>
      </c>
      <c r="E1" s="10" t="s">
        <v>47</v>
      </c>
      <c r="F1" s="10" t="s">
        <v>45</v>
      </c>
      <c r="G1" s="10" t="s">
        <v>46</v>
      </c>
      <c r="H1" s="2" t="s">
        <v>44</v>
      </c>
      <c r="I1" s="52" t="s">
        <v>169</v>
      </c>
      <c r="J1" s="52" t="s">
        <v>168</v>
      </c>
      <c r="K1" s="52" t="s">
        <v>172</v>
      </c>
      <c r="L1" s="52" t="s">
        <v>173</v>
      </c>
      <c r="M1" s="52" t="s">
        <v>174</v>
      </c>
      <c r="N1" s="52" t="s">
        <v>191</v>
      </c>
      <c r="O1" s="52" t="s">
        <v>206</v>
      </c>
      <c r="P1" s="92" t="s">
        <v>211</v>
      </c>
      <c r="Q1" s="105" t="s">
        <v>214</v>
      </c>
      <c r="R1" s="105" t="s">
        <v>218</v>
      </c>
      <c r="S1" s="52" t="s">
        <v>222</v>
      </c>
      <c r="T1" s="52" t="s">
        <v>225</v>
      </c>
    </row>
    <row r="2" spans="1:20" ht="24.75" customHeight="1" thickBot="1">
      <c r="A2" s="4" t="s">
        <v>1</v>
      </c>
      <c r="B2" s="4">
        <v>99761</v>
      </c>
      <c r="C2" s="4">
        <v>109272</v>
      </c>
      <c r="D2" s="4">
        <v>105514</v>
      </c>
      <c r="E2" s="4">
        <v>107064</v>
      </c>
      <c r="F2" s="4">
        <v>126594</v>
      </c>
      <c r="G2" s="4">
        <v>134502</v>
      </c>
      <c r="H2" s="4">
        <v>141606</v>
      </c>
      <c r="I2" s="55">
        <v>142687</v>
      </c>
      <c r="J2" s="56">
        <v>145619</v>
      </c>
      <c r="K2" s="67">
        <v>139245</v>
      </c>
      <c r="L2" s="67">
        <v>143610</v>
      </c>
      <c r="M2" s="67">
        <v>224913</v>
      </c>
      <c r="N2" s="67">
        <v>268800</v>
      </c>
      <c r="O2" s="67">
        <v>382593</v>
      </c>
      <c r="P2" s="93">
        <v>368324.41025999998</v>
      </c>
      <c r="Q2" s="106">
        <v>449356</v>
      </c>
      <c r="R2" s="106">
        <v>887085</v>
      </c>
      <c r="S2" s="163">
        <v>849339</v>
      </c>
      <c r="T2" s="163">
        <v>784470.33311000001</v>
      </c>
    </row>
    <row r="3" spans="1:20" ht="15" thickBot="1">
      <c r="A3" s="4" t="s">
        <v>2</v>
      </c>
      <c r="B3" s="4">
        <v>1173</v>
      </c>
      <c r="C3" s="4">
        <v>1541</v>
      </c>
      <c r="D3" s="4">
        <v>1487</v>
      </c>
      <c r="E3" s="4">
        <v>1954</v>
      </c>
      <c r="F3" s="4">
        <v>2026</v>
      </c>
      <c r="G3" s="4">
        <v>2025</v>
      </c>
      <c r="H3" s="4">
        <v>1911</v>
      </c>
      <c r="I3" s="55">
        <v>1986</v>
      </c>
      <c r="J3" s="56">
        <v>1910</v>
      </c>
      <c r="K3" s="67">
        <v>2219</v>
      </c>
      <c r="L3" s="67">
        <v>2263</v>
      </c>
      <c r="M3" s="67">
        <v>3333</v>
      </c>
      <c r="N3" s="67">
        <v>8977</v>
      </c>
      <c r="O3" s="67">
        <v>9552</v>
      </c>
      <c r="P3" s="93">
        <v>13854.180950000011</v>
      </c>
      <c r="Q3" s="106">
        <v>13778</v>
      </c>
      <c r="R3" s="106">
        <v>16717</v>
      </c>
      <c r="S3" s="163">
        <v>16860</v>
      </c>
      <c r="T3" s="163">
        <v>18484.2587300001</v>
      </c>
    </row>
    <row r="4" spans="1:20" ht="15" thickBot="1">
      <c r="A4" s="3" t="s">
        <v>3</v>
      </c>
      <c r="B4" s="3">
        <v>973</v>
      </c>
      <c r="C4" s="3">
        <v>188</v>
      </c>
      <c r="D4" s="3">
        <v>1305</v>
      </c>
      <c r="E4" s="3">
        <v>1465</v>
      </c>
      <c r="F4" s="3">
        <v>1399</v>
      </c>
      <c r="G4" s="3">
        <v>1338</v>
      </c>
      <c r="H4" s="3">
        <v>1251</v>
      </c>
      <c r="I4" s="57">
        <v>1186</v>
      </c>
      <c r="J4" s="57">
        <v>1132</v>
      </c>
      <c r="K4" s="34">
        <v>1234</v>
      </c>
      <c r="L4" s="34">
        <v>1259</v>
      </c>
      <c r="M4" s="34">
        <v>2016</v>
      </c>
      <c r="N4" s="34">
        <v>1875</v>
      </c>
      <c r="O4" s="34">
        <v>1997</v>
      </c>
      <c r="P4" s="94">
        <v>2019.9244500000002</v>
      </c>
      <c r="Q4" s="107">
        <v>2391</v>
      </c>
      <c r="R4" s="107">
        <v>3644</v>
      </c>
      <c r="S4" s="164">
        <v>4211</v>
      </c>
      <c r="T4" s="164">
        <v>4553.0481500000005</v>
      </c>
    </row>
    <row r="5" spans="1:20" ht="15" thickBot="1">
      <c r="A5" s="3" t="s">
        <v>216</v>
      </c>
      <c r="B5" s="3"/>
      <c r="C5" s="3"/>
      <c r="D5" s="3"/>
      <c r="E5" s="3"/>
      <c r="F5" s="3"/>
      <c r="G5" s="3"/>
      <c r="H5" s="3"/>
      <c r="I5" s="57"/>
      <c r="J5" s="57"/>
      <c r="K5" s="34"/>
      <c r="L5" s="34"/>
      <c r="M5" s="34"/>
      <c r="N5" s="34"/>
      <c r="O5" s="34"/>
      <c r="P5" s="94"/>
      <c r="Q5" s="107">
        <v>4002</v>
      </c>
      <c r="R5" s="107">
        <v>4016</v>
      </c>
      <c r="S5" s="164">
        <v>4016</v>
      </c>
      <c r="T5" s="164">
        <v>4016.056</v>
      </c>
    </row>
    <row r="6" spans="1:20" ht="15" thickBot="1">
      <c r="A6" s="3" t="s">
        <v>215</v>
      </c>
      <c r="B6" s="3"/>
      <c r="C6" s="3"/>
      <c r="D6" s="3"/>
      <c r="E6" s="3"/>
      <c r="F6" s="3"/>
      <c r="G6" s="3"/>
      <c r="H6" s="3"/>
      <c r="I6" s="58"/>
      <c r="J6" s="58"/>
      <c r="K6" s="35"/>
      <c r="L6" s="35">
        <v>0</v>
      </c>
      <c r="M6" s="35">
        <v>0</v>
      </c>
      <c r="N6" s="34">
        <v>5705</v>
      </c>
      <c r="O6" s="34">
        <v>5705</v>
      </c>
      <c r="P6" s="94">
        <v>5705.09159</v>
      </c>
      <c r="Q6" s="107">
        <v>5705</v>
      </c>
      <c r="R6" s="107">
        <v>5705</v>
      </c>
      <c r="S6" s="164">
        <v>5705</v>
      </c>
      <c r="T6" s="164">
        <v>5705.09159</v>
      </c>
    </row>
    <row r="7" spans="1:20" ht="15" thickBot="1">
      <c r="A7" s="3" t="s">
        <v>4</v>
      </c>
      <c r="B7" s="3">
        <v>22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58">
        <v>0</v>
      </c>
      <c r="J7" s="58">
        <v>0</v>
      </c>
      <c r="K7" s="35">
        <v>0</v>
      </c>
      <c r="L7" s="34">
        <v>1004</v>
      </c>
      <c r="M7" s="34">
        <v>1317</v>
      </c>
      <c r="N7" s="34">
        <v>1397</v>
      </c>
      <c r="O7" s="34">
        <v>1506</v>
      </c>
      <c r="P7" s="94">
        <v>1398.5273599999998</v>
      </c>
      <c r="Q7" s="107">
        <v>1266</v>
      </c>
      <c r="R7" s="107">
        <v>1598</v>
      </c>
      <c r="S7" s="164">
        <v>1506</v>
      </c>
      <c r="T7" s="164">
        <v>1435.0631699999999</v>
      </c>
    </row>
    <row r="8" spans="1:20" ht="15" thickBot="1">
      <c r="A8" s="3" t="s">
        <v>183</v>
      </c>
      <c r="B8" s="3"/>
      <c r="C8" s="3"/>
      <c r="D8" s="3"/>
      <c r="E8" s="3"/>
      <c r="F8" s="3"/>
      <c r="G8" s="3"/>
      <c r="H8" s="3"/>
      <c r="I8" s="58"/>
      <c r="J8" s="58"/>
      <c r="K8" s="35"/>
      <c r="L8" s="35">
        <v>0</v>
      </c>
      <c r="M8" s="35">
        <v>0</v>
      </c>
      <c r="N8" s="35">
        <v>0</v>
      </c>
      <c r="O8" s="35">
        <v>0</v>
      </c>
      <c r="P8" s="94">
        <v>0</v>
      </c>
      <c r="Q8" s="108">
        <v>0</v>
      </c>
      <c r="R8" s="108">
        <v>0</v>
      </c>
      <c r="S8" s="165">
        <v>0</v>
      </c>
      <c r="T8" s="164">
        <v>-4.19999957084656E-4</v>
      </c>
    </row>
    <row r="9" spans="1:20" s="104" customFormat="1" ht="15" thickBot="1">
      <c r="A9" s="153" t="s">
        <v>219</v>
      </c>
      <c r="B9" s="3"/>
      <c r="C9" s="3"/>
      <c r="D9" s="3"/>
      <c r="E9" s="3"/>
      <c r="F9" s="3"/>
      <c r="G9" s="3"/>
      <c r="H9" s="3"/>
      <c r="I9" s="58"/>
      <c r="J9" s="58"/>
      <c r="K9" s="35"/>
      <c r="L9" s="35"/>
      <c r="M9" s="35"/>
      <c r="N9" s="35"/>
      <c r="O9" s="35"/>
      <c r="P9" s="94"/>
      <c r="Q9" s="108"/>
      <c r="R9" s="108">
        <v>0</v>
      </c>
      <c r="S9" s="165">
        <v>0</v>
      </c>
      <c r="T9" s="164">
        <v>2.4000000953674301E-4</v>
      </c>
    </row>
    <row r="10" spans="1:20" ht="15" thickBot="1">
      <c r="A10" s="3" t="s">
        <v>5</v>
      </c>
      <c r="B10" s="3"/>
      <c r="C10" s="3"/>
      <c r="D10" s="3"/>
      <c r="E10" s="3"/>
      <c r="F10" s="3"/>
      <c r="G10" s="3"/>
      <c r="H10" s="3"/>
      <c r="I10" s="58"/>
      <c r="J10" s="58"/>
      <c r="K10" s="35"/>
      <c r="L10" s="35">
        <v>0</v>
      </c>
      <c r="M10" s="35">
        <v>0</v>
      </c>
      <c r="N10" s="35">
        <v>0</v>
      </c>
      <c r="O10" s="35">
        <v>343</v>
      </c>
      <c r="P10" s="94">
        <v>728.73800000000006</v>
      </c>
      <c r="Q10" s="108">
        <v>413</v>
      </c>
      <c r="R10" s="108">
        <v>1754</v>
      </c>
      <c r="S10" s="164">
        <v>1422</v>
      </c>
      <c r="T10" s="164">
        <v>2775</v>
      </c>
    </row>
    <row r="11" spans="1:20" ht="15" thickBot="1">
      <c r="A11" s="3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58">
        <v>0</v>
      </c>
      <c r="J11" s="58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94">
        <v>-4.4999998807907106E-4</v>
      </c>
      <c r="Q11" s="108">
        <v>0</v>
      </c>
      <c r="R11" s="108">
        <v>0</v>
      </c>
      <c r="S11" s="165">
        <v>0</v>
      </c>
      <c r="T11" s="164">
        <v>0</v>
      </c>
    </row>
    <row r="12" spans="1:20" ht="15" thickBot="1">
      <c r="A12" s="4" t="s">
        <v>7</v>
      </c>
      <c r="B12" s="4">
        <v>98588</v>
      </c>
      <c r="C12" s="4">
        <v>107731</v>
      </c>
      <c r="D12" s="4">
        <v>104028</v>
      </c>
      <c r="E12" s="4">
        <v>105110</v>
      </c>
      <c r="F12" s="4">
        <v>124568</v>
      </c>
      <c r="G12" s="4">
        <v>132477</v>
      </c>
      <c r="H12" s="4">
        <v>139695</v>
      </c>
      <c r="I12" s="55">
        <v>140702</v>
      </c>
      <c r="J12" s="56">
        <v>143709</v>
      </c>
      <c r="K12" s="67">
        <v>137027</v>
      </c>
      <c r="L12" s="67">
        <v>141347</v>
      </c>
      <c r="M12" s="67">
        <v>221580</v>
      </c>
      <c r="N12" s="67">
        <v>259823</v>
      </c>
      <c r="O12" s="67">
        <v>373041</v>
      </c>
      <c r="P12" s="93">
        <v>354470.22931000002</v>
      </c>
      <c r="Q12" s="106">
        <v>435578</v>
      </c>
      <c r="R12" s="106">
        <v>870368</v>
      </c>
      <c r="S12" s="163">
        <v>832479</v>
      </c>
      <c r="T12" s="163">
        <v>765986.07438000001</v>
      </c>
    </row>
    <row r="13" spans="1:20" ht="15" thickBot="1">
      <c r="A13" s="3" t="s">
        <v>192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94">
        <v>0</v>
      </c>
      <c r="Q13" s="108">
        <v>0</v>
      </c>
      <c r="R13" s="108">
        <v>0</v>
      </c>
      <c r="S13" s="165">
        <v>0</v>
      </c>
      <c r="T13" s="165">
        <v>0</v>
      </c>
    </row>
    <row r="14" spans="1:20" ht="15" thickBot="1">
      <c r="A14" s="3" t="s">
        <v>8</v>
      </c>
      <c r="B14" s="3">
        <v>18</v>
      </c>
      <c r="C14" s="211">
        <v>1502</v>
      </c>
      <c r="D14" s="3">
        <v>100</v>
      </c>
      <c r="E14" s="3">
        <v>147</v>
      </c>
      <c r="F14" s="3">
        <v>32</v>
      </c>
      <c r="G14" s="3">
        <v>57</v>
      </c>
      <c r="H14" s="3">
        <v>23</v>
      </c>
      <c r="I14" s="58">
        <v>23</v>
      </c>
      <c r="J14" s="58">
        <v>70</v>
      </c>
      <c r="K14" s="35">
        <v>66</v>
      </c>
      <c r="L14" s="35">
        <v>79</v>
      </c>
      <c r="M14" s="35">
        <v>272</v>
      </c>
      <c r="N14" s="34">
        <v>1347</v>
      </c>
      <c r="O14" s="34">
        <v>638</v>
      </c>
      <c r="P14" s="94">
        <v>16.597150000000052</v>
      </c>
      <c r="Q14" s="107">
        <v>1173</v>
      </c>
      <c r="R14" s="107">
        <v>149</v>
      </c>
      <c r="S14" s="165">
        <v>305</v>
      </c>
      <c r="T14" s="165">
        <v>197</v>
      </c>
    </row>
    <row r="15" spans="1:20" ht="15" thickBot="1">
      <c r="A15" s="3" t="s">
        <v>9</v>
      </c>
      <c r="B15" s="3">
        <v>588</v>
      </c>
      <c r="C15" s="2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58">
        <v>36</v>
      </c>
      <c r="J15" s="58">
        <v>399</v>
      </c>
      <c r="K15" s="35">
        <v>49</v>
      </c>
      <c r="L15" s="35">
        <v>0</v>
      </c>
      <c r="M15" s="35">
        <v>220</v>
      </c>
      <c r="N15" s="34">
        <v>212</v>
      </c>
      <c r="O15" s="34">
        <v>212</v>
      </c>
      <c r="P15" s="94">
        <v>0</v>
      </c>
      <c r="Q15" s="108">
        <v>290</v>
      </c>
      <c r="R15" s="108">
        <v>618</v>
      </c>
      <c r="S15" s="165">
        <v>621</v>
      </c>
      <c r="T15" s="165">
        <v>326</v>
      </c>
    </row>
    <row r="16" spans="1:20" ht="15" thickBot="1">
      <c r="A16" s="3" t="s">
        <v>10</v>
      </c>
      <c r="B16" s="3">
        <v>496</v>
      </c>
      <c r="C16" s="212"/>
      <c r="D16" s="3">
        <v>764</v>
      </c>
      <c r="E16" s="3">
        <v>898</v>
      </c>
      <c r="F16" s="3">
        <v>1691</v>
      </c>
      <c r="G16" s="3">
        <v>1787</v>
      </c>
      <c r="H16" s="3">
        <v>1938</v>
      </c>
      <c r="I16" s="57">
        <v>2458</v>
      </c>
      <c r="J16" s="57">
        <v>2823</v>
      </c>
      <c r="K16" s="34">
        <v>3922</v>
      </c>
      <c r="L16" s="34">
        <v>4176</v>
      </c>
      <c r="M16" s="34">
        <v>4401</v>
      </c>
      <c r="N16" s="34">
        <v>4676</v>
      </c>
      <c r="O16" s="34">
        <v>4730</v>
      </c>
      <c r="P16" s="94">
        <v>5039.6307199999992</v>
      </c>
      <c r="Q16" s="107">
        <v>5346</v>
      </c>
      <c r="R16" s="107">
        <v>5724</v>
      </c>
      <c r="S16" s="164">
        <v>6252</v>
      </c>
      <c r="T16" s="164">
        <v>6218</v>
      </c>
    </row>
    <row r="17" spans="1:20" ht="15" thickBot="1">
      <c r="A17" s="3" t="s">
        <v>11</v>
      </c>
      <c r="B17" s="3">
        <v>303</v>
      </c>
      <c r="C17" s="213"/>
      <c r="D17" s="3">
        <v>346</v>
      </c>
      <c r="E17" s="3">
        <v>625</v>
      </c>
      <c r="F17" s="3">
        <v>1168</v>
      </c>
      <c r="G17" s="3">
        <v>1817</v>
      </c>
      <c r="H17" s="3">
        <v>1808</v>
      </c>
      <c r="I17" s="57">
        <v>2776</v>
      </c>
      <c r="J17" s="57">
        <v>3407</v>
      </c>
      <c r="K17" s="34">
        <v>4333</v>
      </c>
      <c r="L17" s="34">
        <v>5112</v>
      </c>
      <c r="M17" s="34">
        <v>9533</v>
      </c>
      <c r="N17" s="34">
        <v>8391</v>
      </c>
      <c r="O17" s="34">
        <v>18176</v>
      </c>
      <c r="P17" s="94">
        <v>21133.126859999997</v>
      </c>
      <c r="Q17" s="107">
        <v>26140</v>
      </c>
      <c r="R17" s="107">
        <v>13006</v>
      </c>
      <c r="S17" s="164">
        <v>25066</v>
      </c>
      <c r="T17" s="164">
        <v>13573</v>
      </c>
    </row>
    <row r="18" spans="1:20" ht="15" thickBot="1">
      <c r="A18" s="3" t="s">
        <v>12</v>
      </c>
      <c r="B18" s="3">
        <v>94298</v>
      </c>
      <c r="C18" s="3">
        <v>98713</v>
      </c>
      <c r="D18" s="3">
        <v>97271</v>
      </c>
      <c r="E18" s="3">
        <v>98159</v>
      </c>
      <c r="F18" s="3">
        <v>116401</v>
      </c>
      <c r="G18" s="3">
        <v>124339</v>
      </c>
      <c r="H18" s="3">
        <v>127700</v>
      </c>
      <c r="I18" s="57">
        <v>125956</v>
      </c>
      <c r="J18" s="57">
        <v>131241</v>
      </c>
      <c r="K18" s="34">
        <v>124348</v>
      </c>
      <c r="L18" s="34">
        <v>126814</v>
      </c>
      <c r="M18" s="34">
        <v>201427</v>
      </c>
      <c r="N18" s="34">
        <v>237739</v>
      </c>
      <c r="O18" s="34">
        <v>225707</v>
      </c>
      <c r="P18" s="94">
        <v>226605.66608000005</v>
      </c>
      <c r="Q18" s="107">
        <v>383096</v>
      </c>
      <c r="R18" s="107">
        <v>804167</v>
      </c>
      <c r="S18" s="164">
        <v>763212</v>
      </c>
      <c r="T18" s="164">
        <v>701614</v>
      </c>
    </row>
    <row r="19" spans="1:20" ht="15" thickBot="1">
      <c r="A19" s="153" t="s">
        <v>220</v>
      </c>
      <c r="B19" s="3"/>
      <c r="C19" s="3"/>
      <c r="D19" s="3"/>
      <c r="E19" s="3"/>
      <c r="F19" s="3"/>
      <c r="G19" s="3"/>
      <c r="H19" s="3"/>
      <c r="I19" s="57"/>
      <c r="J19" s="57"/>
      <c r="K19" s="34"/>
      <c r="L19" s="34"/>
      <c r="M19" s="34">
        <v>0</v>
      </c>
      <c r="N19" s="34">
        <v>0</v>
      </c>
      <c r="O19" s="34">
        <v>0</v>
      </c>
      <c r="P19" s="94">
        <v>0</v>
      </c>
      <c r="Q19" s="108">
        <v>0</v>
      </c>
      <c r="R19" s="108">
        <v>0</v>
      </c>
      <c r="S19" s="165">
        <v>0</v>
      </c>
      <c r="T19" s="165">
        <v>0</v>
      </c>
    </row>
    <row r="20" spans="1:20" ht="15" thickBot="1">
      <c r="A20" s="3" t="s">
        <v>13</v>
      </c>
      <c r="B20" s="3">
        <v>545</v>
      </c>
      <c r="C20" s="3">
        <v>3694</v>
      </c>
      <c r="D20" s="3">
        <v>378</v>
      </c>
      <c r="E20" s="3">
        <v>122</v>
      </c>
      <c r="F20" s="3">
        <v>613</v>
      </c>
      <c r="G20" s="3">
        <v>12</v>
      </c>
      <c r="H20" s="3">
        <v>3341</v>
      </c>
      <c r="I20" s="57">
        <v>5431</v>
      </c>
      <c r="J20" s="58">
        <v>521</v>
      </c>
      <c r="K20" s="34">
        <v>1428</v>
      </c>
      <c r="L20" s="34">
        <v>2013</v>
      </c>
      <c r="M20" s="34">
        <v>2807</v>
      </c>
      <c r="N20" s="34">
        <v>1927</v>
      </c>
      <c r="O20" s="34">
        <v>99283</v>
      </c>
      <c r="P20" s="94">
        <v>85899.939340000012</v>
      </c>
      <c r="Q20" s="107">
        <v>13881</v>
      </c>
      <c r="R20" s="107">
        <v>41895</v>
      </c>
      <c r="S20" s="164">
        <v>32801</v>
      </c>
      <c r="T20" s="164">
        <v>35745</v>
      </c>
    </row>
    <row r="21" spans="1:20" ht="15" thickBot="1">
      <c r="A21" s="3" t="s">
        <v>14</v>
      </c>
      <c r="B21" s="3">
        <v>0</v>
      </c>
      <c r="C21" s="3">
        <v>0</v>
      </c>
      <c r="D21" s="3">
        <v>10</v>
      </c>
      <c r="E21" s="3">
        <v>7</v>
      </c>
      <c r="F21" s="3">
        <v>4</v>
      </c>
      <c r="G21" s="3">
        <v>1</v>
      </c>
      <c r="H21" s="3">
        <v>0</v>
      </c>
      <c r="I21" s="58">
        <v>0</v>
      </c>
      <c r="J21" s="58">
        <v>0</v>
      </c>
      <c r="K21" s="35">
        <v>0</v>
      </c>
      <c r="L21" s="35">
        <v>0</v>
      </c>
      <c r="M21" s="34">
        <v>0</v>
      </c>
      <c r="N21" s="34">
        <v>0</v>
      </c>
      <c r="O21" s="34">
        <v>22129</v>
      </c>
      <c r="P21" s="94">
        <v>10841.49964</v>
      </c>
      <c r="Q21" s="107">
        <v>1700</v>
      </c>
      <c r="R21" s="107">
        <v>0</v>
      </c>
      <c r="S21" s="165">
        <v>0</v>
      </c>
      <c r="T21" s="164">
        <v>3954</v>
      </c>
    </row>
    <row r="22" spans="1:20" ht="15" thickBot="1">
      <c r="A22" s="3" t="s">
        <v>15</v>
      </c>
      <c r="B22" s="3">
        <v>2340</v>
      </c>
      <c r="C22" s="3">
        <v>3822</v>
      </c>
      <c r="D22" s="3">
        <v>5158</v>
      </c>
      <c r="E22" s="3">
        <v>5152</v>
      </c>
      <c r="F22" s="3">
        <v>4659</v>
      </c>
      <c r="G22" s="3">
        <v>4464</v>
      </c>
      <c r="H22" s="3">
        <v>4885</v>
      </c>
      <c r="I22" s="57">
        <v>4022</v>
      </c>
      <c r="J22" s="57">
        <v>5249</v>
      </c>
      <c r="K22" s="34">
        <v>2881</v>
      </c>
      <c r="L22" s="34">
        <v>3152</v>
      </c>
      <c r="M22" s="34">
        <v>2915</v>
      </c>
      <c r="N22" s="34">
        <v>5532</v>
      </c>
      <c r="O22" s="34">
        <v>2166</v>
      </c>
      <c r="P22" s="94">
        <v>4933.7695199999998</v>
      </c>
      <c r="Q22" s="107">
        <v>3951</v>
      </c>
      <c r="R22" s="107">
        <v>4809</v>
      </c>
      <c r="S22" s="164">
        <v>4222</v>
      </c>
      <c r="T22" s="164">
        <v>4359</v>
      </c>
    </row>
    <row r="23" spans="1:20" ht="27.75" customHeight="1" thickBot="1">
      <c r="A23" s="4" t="s">
        <v>16</v>
      </c>
      <c r="B23" s="4">
        <v>99761</v>
      </c>
      <c r="C23" s="4">
        <v>109272</v>
      </c>
      <c r="D23" s="4">
        <v>105514</v>
      </c>
      <c r="E23" s="4">
        <v>107064</v>
      </c>
      <c r="F23" s="4">
        <v>126594</v>
      </c>
      <c r="G23" s="4">
        <v>134502</v>
      </c>
      <c r="H23" s="4">
        <v>141606</v>
      </c>
      <c r="I23" s="55">
        <v>142687</v>
      </c>
      <c r="J23" s="56">
        <v>145619</v>
      </c>
      <c r="K23" s="71">
        <v>139245</v>
      </c>
      <c r="L23" s="71">
        <v>143610</v>
      </c>
      <c r="M23" s="71">
        <v>224913</v>
      </c>
      <c r="N23" s="71">
        <v>268800</v>
      </c>
      <c r="O23" s="71">
        <v>382593</v>
      </c>
      <c r="P23" s="93">
        <v>368324.41033000004</v>
      </c>
      <c r="Q23" s="106">
        <v>449356</v>
      </c>
      <c r="R23" s="106">
        <v>887085</v>
      </c>
      <c r="S23" s="163">
        <v>849339</v>
      </c>
      <c r="T23" s="163">
        <v>784470.33311000001</v>
      </c>
    </row>
    <row r="24" spans="1:20" ht="15" thickBot="1">
      <c r="A24" s="4" t="s">
        <v>17</v>
      </c>
      <c r="B24" s="4">
        <v>82236</v>
      </c>
      <c r="C24" s="4">
        <v>76170</v>
      </c>
      <c r="D24" s="4">
        <v>74876</v>
      </c>
      <c r="E24" s="4">
        <v>71398</v>
      </c>
      <c r="F24" s="4">
        <v>88239</v>
      </c>
      <c r="G24" s="4">
        <v>94904</v>
      </c>
      <c r="H24" s="4">
        <v>97260</v>
      </c>
      <c r="I24" s="55">
        <v>95449</v>
      </c>
      <c r="J24" s="56">
        <v>98615</v>
      </c>
      <c r="K24" s="67">
        <v>95108</v>
      </c>
      <c r="L24" s="67">
        <v>91484</v>
      </c>
      <c r="M24" s="67">
        <v>169425</v>
      </c>
      <c r="N24" s="67">
        <v>213503</v>
      </c>
      <c r="O24" s="67">
        <v>256220</v>
      </c>
      <c r="P24" s="93">
        <v>252716.79387999998</v>
      </c>
      <c r="Q24" s="106">
        <v>260515</v>
      </c>
      <c r="R24" s="106">
        <v>588265</v>
      </c>
      <c r="S24" s="163">
        <v>550011</v>
      </c>
      <c r="T24" s="163">
        <v>495487</v>
      </c>
    </row>
    <row r="25" spans="1:20" ht="15" thickBot="1">
      <c r="A25" s="3" t="s">
        <v>18</v>
      </c>
      <c r="B25" s="3">
        <v>5494</v>
      </c>
      <c r="C25" s="3">
        <v>5494</v>
      </c>
      <c r="D25" s="3">
        <v>5494</v>
      </c>
      <c r="E25" s="3">
        <v>5494</v>
      </c>
      <c r="F25" s="3">
        <v>5494</v>
      </c>
      <c r="G25" s="3">
        <v>5494</v>
      </c>
      <c r="H25" s="3">
        <v>5494</v>
      </c>
      <c r="I25" s="57">
        <v>5494</v>
      </c>
      <c r="J25" s="57">
        <v>5494</v>
      </c>
      <c r="K25" s="34">
        <v>5494</v>
      </c>
      <c r="L25" s="34">
        <v>5494</v>
      </c>
      <c r="M25" s="34">
        <v>8816</v>
      </c>
      <c r="N25" s="34">
        <v>9169</v>
      </c>
      <c r="O25" s="34">
        <v>12937</v>
      </c>
      <c r="P25" s="94">
        <v>12936.509079999998</v>
      </c>
      <c r="Q25" s="107">
        <v>12937</v>
      </c>
      <c r="R25" s="107">
        <v>12937</v>
      </c>
      <c r="S25" s="164">
        <v>12937</v>
      </c>
      <c r="T25" s="164">
        <v>12936.50908</v>
      </c>
    </row>
    <row r="26" spans="1:20" ht="15" thickBot="1">
      <c r="A26" s="3" t="s">
        <v>19</v>
      </c>
      <c r="B26" s="3">
        <v>18111</v>
      </c>
      <c r="C26" s="3">
        <v>18111</v>
      </c>
      <c r="D26" s="3">
        <v>18111</v>
      </c>
      <c r="E26" s="3">
        <v>18111</v>
      </c>
      <c r="F26" s="3">
        <v>18111</v>
      </c>
      <c r="G26" s="3">
        <v>18111</v>
      </c>
      <c r="H26" s="3">
        <v>18111</v>
      </c>
      <c r="I26" s="57">
        <v>18111</v>
      </c>
      <c r="J26" s="57">
        <v>18111</v>
      </c>
      <c r="K26" s="34">
        <v>18111</v>
      </c>
      <c r="L26" s="34">
        <v>18111</v>
      </c>
      <c r="M26" s="34">
        <v>55544</v>
      </c>
      <c r="N26" s="34">
        <v>59588</v>
      </c>
      <c r="O26" s="34">
        <v>101608</v>
      </c>
      <c r="P26" s="94">
        <v>101564.10489</v>
      </c>
      <c r="Q26" s="107">
        <v>101551</v>
      </c>
      <c r="R26" s="107">
        <v>101551</v>
      </c>
      <c r="S26" s="164">
        <v>101551</v>
      </c>
      <c r="T26" s="164">
        <v>101551.45259999999</v>
      </c>
    </row>
    <row r="27" spans="1:20" ht="15" thickBot="1">
      <c r="A27" s="3" t="s">
        <v>20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58">
        <v>0</v>
      </c>
      <c r="J27" s="58">
        <v>0</v>
      </c>
      <c r="K27" s="35">
        <v>0</v>
      </c>
      <c r="L27" s="35">
        <v>0</v>
      </c>
      <c r="M27" s="34">
        <v>0</v>
      </c>
      <c r="N27" s="34">
        <v>0</v>
      </c>
      <c r="O27" s="34">
        <v>0</v>
      </c>
      <c r="P27" s="94">
        <v>0</v>
      </c>
      <c r="Q27" s="108">
        <v>0</v>
      </c>
      <c r="R27" s="108">
        <v>0</v>
      </c>
      <c r="S27" s="165">
        <v>0</v>
      </c>
      <c r="T27" s="164">
        <v>0</v>
      </c>
    </row>
    <row r="28" spans="1:20" ht="15" thickBot="1">
      <c r="A28" s="3" t="s">
        <v>21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58">
        <v>0</v>
      </c>
      <c r="J28" s="58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94">
        <v>0</v>
      </c>
      <c r="Q28" s="108">
        <v>0</v>
      </c>
      <c r="R28" s="108">
        <v>0</v>
      </c>
      <c r="S28" s="165">
        <v>0</v>
      </c>
      <c r="T28" s="164">
        <v>0</v>
      </c>
    </row>
    <row r="29" spans="1:20" ht="27.75" thickBot="1">
      <c r="A29" s="3" t="s">
        <v>22</v>
      </c>
      <c r="B29" s="3">
        <v>54385</v>
      </c>
      <c r="C29" s="3">
        <v>47650</v>
      </c>
      <c r="D29" s="3">
        <v>46590</v>
      </c>
      <c r="E29" s="3">
        <v>42579</v>
      </c>
      <c r="F29" s="3">
        <v>58729</v>
      </c>
      <c r="G29" s="3">
        <v>63812</v>
      </c>
      <c r="H29" s="3">
        <v>65304</v>
      </c>
      <c r="I29" s="57">
        <v>62489</v>
      </c>
      <c r="J29" s="57">
        <v>64066</v>
      </c>
      <c r="K29" s="70">
        <v>59156</v>
      </c>
      <c r="L29" s="70">
        <v>55346</v>
      </c>
      <c r="M29" s="70">
        <v>93400</v>
      </c>
      <c r="N29" s="70">
        <v>130926</v>
      </c>
      <c r="O29" s="70">
        <v>124875</v>
      </c>
      <c r="P29" s="94">
        <v>121820.45285000002</v>
      </c>
      <c r="Q29" s="107">
        <v>121820</v>
      </c>
      <c r="R29" s="107">
        <v>445659</v>
      </c>
      <c r="S29" s="164">
        <v>404016</v>
      </c>
      <c r="T29" s="164">
        <v>349801</v>
      </c>
    </row>
    <row r="30" spans="1:20" ht="15" thickBot="1">
      <c r="A30" s="3" t="s">
        <v>23</v>
      </c>
      <c r="B30" s="3">
        <v>4246</v>
      </c>
      <c r="C30" s="3">
        <v>4915</v>
      </c>
      <c r="D30" s="3">
        <v>4681</v>
      </c>
      <c r="E30" s="3">
        <v>5213</v>
      </c>
      <c r="F30" s="3">
        <v>5904</v>
      </c>
      <c r="G30" s="3">
        <v>7487</v>
      </c>
      <c r="H30" s="3">
        <v>8351</v>
      </c>
      <c r="I30" s="57">
        <v>9355</v>
      </c>
      <c r="J30" s="57">
        <v>10943</v>
      </c>
      <c r="K30" s="34">
        <v>12346</v>
      </c>
      <c r="L30" s="34">
        <v>12533</v>
      </c>
      <c r="M30" s="34">
        <v>11293</v>
      </c>
      <c r="N30" s="34">
        <v>13604</v>
      </c>
      <c r="O30" s="34">
        <v>16487</v>
      </c>
      <c r="P30" s="94">
        <v>16008.949104500001</v>
      </c>
      <c r="Q30" s="107">
        <v>23758</v>
      </c>
      <c r="R30" s="107">
        <v>27793</v>
      </c>
      <c r="S30" s="164">
        <v>31360</v>
      </c>
      <c r="T30" s="164">
        <v>31030</v>
      </c>
    </row>
    <row r="31" spans="1:20" ht="15" thickBot="1">
      <c r="A31" s="3" t="s">
        <v>24</v>
      </c>
      <c r="B31" s="3">
        <v>4243</v>
      </c>
      <c r="C31" s="3">
        <v>670</v>
      </c>
      <c r="D31" s="3">
        <v>1314</v>
      </c>
      <c r="E31" s="3">
        <v>1846</v>
      </c>
      <c r="F31" s="3">
        <v>2537</v>
      </c>
      <c r="G31" s="3">
        <v>1583</v>
      </c>
      <c r="H31" s="3">
        <v>2941</v>
      </c>
      <c r="I31" s="57">
        <v>3945</v>
      </c>
      <c r="J31" s="57">
        <v>5533</v>
      </c>
      <c r="K31" s="34">
        <v>1403</v>
      </c>
      <c r="L31" s="34">
        <v>2965</v>
      </c>
      <c r="M31" s="34">
        <v>5887</v>
      </c>
      <c r="N31" s="34">
        <v>8205</v>
      </c>
      <c r="O31" s="34">
        <v>2883</v>
      </c>
      <c r="P31" s="94">
        <v>6544.7666944999992</v>
      </c>
      <c r="Q31" s="107">
        <v>15705</v>
      </c>
      <c r="R31" s="107">
        <v>18461</v>
      </c>
      <c r="S31" s="164">
        <v>3350</v>
      </c>
      <c r="T31" s="164">
        <v>3020</v>
      </c>
    </row>
    <row r="32" spans="1:20" ht="15" thickBot="1">
      <c r="A32" s="3" t="s">
        <v>25</v>
      </c>
      <c r="B32" s="3">
        <v>3</v>
      </c>
      <c r="C32" s="3">
        <v>4245</v>
      </c>
      <c r="D32" s="3">
        <v>3</v>
      </c>
      <c r="E32" s="3">
        <v>3</v>
      </c>
      <c r="F32" s="3">
        <v>3</v>
      </c>
      <c r="G32" s="3">
        <v>2540</v>
      </c>
      <c r="H32" s="3">
        <v>3</v>
      </c>
      <c r="I32" s="58">
        <v>3</v>
      </c>
      <c r="J32" s="58">
        <v>3</v>
      </c>
      <c r="K32" s="34">
        <v>5536</v>
      </c>
      <c r="L32" s="34">
        <v>-1</v>
      </c>
      <c r="M32" s="34">
        <v>-1</v>
      </c>
      <c r="N32" s="34">
        <v>-8</v>
      </c>
      <c r="O32" s="34">
        <v>8197</v>
      </c>
      <c r="P32" s="94">
        <v>3255.0341700000017</v>
      </c>
      <c r="Q32" s="107">
        <v>1770</v>
      </c>
      <c r="R32" s="107">
        <v>2819</v>
      </c>
      <c r="S32" s="164">
        <v>21496</v>
      </c>
      <c r="T32" s="164">
        <v>15128</v>
      </c>
    </row>
    <row r="33" spans="1:20" ht="15" thickBot="1">
      <c r="A33" s="3" t="s">
        <v>26</v>
      </c>
      <c r="B33" s="3">
        <v>0</v>
      </c>
      <c r="C33" s="3">
        <v>0</v>
      </c>
      <c r="D33" s="3">
        <v>3364</v>
      </c>
      <c r="E33" s="3">
        <v>3364</v>
      </c>
      <c r="F33" s="3">
        <v>3364</v>
      </c>
      <c r="G33" s="3">
        <v>3364</v>
      </c>
      <c r="H33" s="3">
        <v>5407</v>
      </c>
      <c r="I33" s="57">
        <v>5407</v>
      </c>
      <c r="J33" s="57">
        <v>5407</v>
      </c>
      <c r="K33" s="34">
        <v>5407</v>
      </c>
      <c r="L33" s="34">
        <v>5407</v>
      </c>
      <c r="M33" s="34">
        <v>5407</v>
      </c>
      <c r="N33" s="34">
        <v>5407</v>
      </c>
      <c r="O33" s="34">
        <v>5407</v>
      </c>
      <c r="P33" s="94">
        <v>6209.1482400000004</v>
      </c>
      <c r="Q33" s="107">
        <v>6283</v>
      </c>
      <c r="R33" s="107">
        <v>6513</v>
      </c>
      <c r="S33" s="164">
        <v>6513</v>
      </c>
      <c r="T33" s="164">
        <v>0</v>
      </c>
    </row>
    <row r="34" spans="1:20" ht="15" thickBot="1">
      <c r="A34" s="3" t="s">
        <v>27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58">
        <v>0</v>
      </c>
      <c r="J34" s="58">
        <v>0</v>
      </c>
      <c r="K34" s="35">
        <v>0</v>
      </c>
      <c r="L34" s="34">
        <v>4162</v>
      </c>
      <c r="M34" s="34">
        <v>0</v>
      </c>
      <c r="N34" s="34">
        <v>0</v>
      </c>
      <c r="O34" s="34">
        <v>0</v>
      </c>
      <c r="P34" s="94">
        <v>0</v>
      </c>
      <c r="Q34" s="108">
        <v>0</v>
      </c>
      <c r="R34" s="108">
        <v>0</v>
      </c>
      <c r="S34" s="165">
        <v>0</v>
      </c>
      <c r="T34" s="164">
        <v>12881.644329999999</v>
      </c>
    </row>
    <row r="35" spans="1:20" ht="15" thickBot="1">
      <c r="A35" s="3" t="s">
        <v>184</v>
      </c>
      <c r="B35" s="3"/>
      <c r="C35" s="3"/>
      <c r="D35" s="3"/>
      <c r="E35" s="3"/>
      <c r="F35" s="3"/>
      <c r="G35" s="3"/>
      <c r="H35" s="3"/>
      <c r="I35" s="58"/>
      <c r="J35" s="58"/>
      <c r="K35" s="35"/>
      <c r="L35" s="35">
        <v>0</v>
      </c>
      <c r="M35" s="35">
        <v>372</v>
      </c>
      <c r="N35" s="35">
        <v>216</v>
      </c>
      <c r="O35" s="35">
        <v>314</v>
      </c>
      <c r="P35" s="94">
        <v>386.77795550000002</v>
      </c>
      <c r="Q35" s="108">
        <v>449</v>
      </c>
      <c r="R35" s="108">
        <v>326</v>
      </c>
      <c r="S35" s="165">
        <v>148</v>
      </c>
      <c r="T35" s="164">
        <v>168.11382999999998</v>
      </c>
    </row>
    <row r="36" spans="1:20" ht="15" thickBot="1">
      <c r="A36" s="4" t="s">
        <v>28</v>
      </c>
      <c r="B36" s="4">
        <v>13508</v>
      </c>
      <c r="C36" s="4">
        <v>12368</v>
      </c>
      <c r="D36" s="4">
        <v>12324</v>
      </c>
      <c r="E36" s="4">
        <v>785</v>
      </c>
      <c r="F36" s="4">
        <v>7442</v>
      </c>
      <c r="G36" s="4">
        <v>6400</v>
      </c>
      <c r="H36" s="4">
        <v>16797</v>
      </c>
      <c r="I36" s="55">
        <v>32139</v>
      </c>
      <c r="J36" s="56">
        <v>36130</v>
      </c>
      <c r="K36" s="67">
        <v>36271</v>
      </c>
      <c r="L36" s="67">
        <v>28054</v>
      </c>
      <c r="M36" s="67">
        <v>28430</v>
      </c>
      <c r="N36" s="67">
        <v>16852</v>
      </c>
      <c r="O36" s="67">
        <v>93937</v>
      </c>
      <c r="P36" s="93">
        <v>86131.701230000006</v>
      </c>
      <c r="Q36" s="106">
        <v>155558</v>
      </c>
      <c r="R36" s="106" t="s">
        <v>221</v>
      </c>
      <c r="S36" s="163">
        <v>248206</v>
      </c>
      <c r="T36" s="163">
        <v>247823.35549000002</v>
      </c>
    </row>
    <row r="37" spans="1:20" ht="15" thickBot="1">
      <c r="A37" s="3" t="s">
        <v>29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58">
        <v>0</v>
      </c>
      <c r="J37" s="58">
        <v>0</v>
      </c>
      <c r="K37" s="35">
        <v>0</v>
      </c>
      <c r="L37" s="35">
        <v>0</v>
      </c>
      <c r="M37" s="34">
        <v>0</v>
      </c>
      <c r="N37" s="34">
        <v>0</v>
      </c>
      <c r="O37" s="34">
        <v>0</v>
      </c>
      <c r="P37" s="94">
        <v>0</v>
      </c>
      <c r="Q37" s="108">
        <v>0</v>
      </c>
      <c r="R37" s="108">
        <v>0</v>
      </c>
      <c r="S37" s="165">
        <v>0</v>
      </c>
      <c r="T37" s="164">
        <v>0</v>
      </c>
    </row>
    <row r="38" spans="1:20" ht="15" thickBot="1">
      <c r="A38" s="3" t="s">
        <v>30</v>
      </c>
      <c r="B38" s="3">
        <v>508</v>
      </c>
      <c r="C38" s="3">
        <v>804</v>
      </c>
      <c r="D38" s="3">
        <v>754</v>
      </c>
      <c r="E38" s="3">
        <v>753</v>
      </c>
      <c r="F38" s="3">
        <v>910</v>
      </c>
      <c r="G38" s="3">
        <v>894</v>
      </c>
      <c r="H38" s="3">
        <v>940</v>
      </c>
      <c r="I38" s="58">
        <v>928</v>
      </c>
      <c r="J38" s="57">
        <v>1321</v>
      </c>
      <c r="K38" s="34">
        <v>1139</v>
      </c>
      <c r="L38" s="34">
        <v>899</v>
      </c>
      <c r="M38" s="34">
        <v>1137</v>
      </c>
      <c r="N38" s="34">
        <v>1137</v>
      </c>
      <c r="O38" s="34">
        <v>1153</v>
      </c>
      <c r="P38" s="94">
        <v>1086.9320299999999</v>
      </c>
      <c r="Q38" s="108">
        <v>618</v>
      </c>
      <c r="R38" s="108">
        <v>2122</v>
      </c>
      <c r="S38" s="164">
        <v>2468</v>
      </c>
      <c r="T38" s="164">
        <v>4096</v>
      </c>
    </row>
    <row r="39" spans="1:20" ht="15" thickBot="1">
      <c r="A39" s="3" t="s">
        <v>31</v>
      </c>
      <c r="B39" s="3">
        <v>13000</v>
      </c>
      <c r="C39" s="3">
        <v>11487</v>
      </c>
      <c r="D39" s="3">
        <v>11516</v>
      </c>
      <c r="E39" s="3">
        <v>0</v>
      </c>
      <c r="F39" s="3">
        <v>6523</v>
      </c>
      <c r="G39" s="3">
        <v>5506</v>
      </c>
      <c r="H39" s="3">
        <v>15857</v>
      </c>
      <c r="I39" s="57">
        <v>31211</v>
      </c>
      <c r="J39" s="57">
        <v>34809</v>
      </c>
      <c r="K39" s="34">
        <v>35132</v>
      </c>
      <c r="L39" s="34">
        <v>27081</v>
      </c>
      <c r="M39" s="34">
        <v>27218</v>
      </c>
      <c r="N39" s="34">
        <v>15255</v>
      </c>
      <c r="O39" s="34">
        <v>92394</v>
      </c>
      <c r="P39" s="94">
        <v>84987.432000000001</v>
      </c>
      <c r="Q39" s="107">
        <v>154708</v>
      </c>
      <c r="R39" s="107">
        <v>217552</v>
      </c>
      <c r="S39" s="164">
        <v>214869</v>
      </c>
      <c r="T39" s="164">
        <v>213106.24067</v>
      </c>
    </row>
    <row r="40" spans="1:20" ht="15" thickBot="1">
      <c r="A40" s="3" t="s">
        <v>185</v>
      </c>
      <c r="B40" s="3"/>
      <c r="C40" s="3"/>
      <c r="D40" s="3"/>
      <c r="E40" s="3"/>
      <c r="F40" s="3"/>
      <c r="G40" s="3"/>
      <c r="H40" s="3"/>
      <c r="I40" s="57"/>
      <c r="J40" s="57"/>
      <c r="K40" s="34"/>
      <c r="L40" s="34">
        <v>0</v>
      </c>
      <c r="M40" s="34">
        <v>0</v>
      </c>
      <c r="N40" s="34">
        <v>0</v>
      </c>
      <c r="O40" s="34">
        <v>0</v>
      </c>
      <c r="P40" s="94">
        <v>0</v>
      </c>
      <c r="Q40" s="108">
        <v>0</v>
      </c>
      <c r="R40" s="108">
        <v>40379</v>
      </c>
      <c r="S40" s="164">
        <v>30250</v>
      </c>
      <c r="T40" s="164">
        <v>30036.094590000001</v>
      </c>
    </row>
    <row r="41" spans="1:20" ht="15" thickBot="1">
      <c r="A41" s="3" t="s">
        <v>32</v>
      </c>
      <c r="B41" s="3">
        <v>0</v>
      </c>
      <c r="C41" s="3">
        <v>77</v>
      </c>
      <c r="D41" s="3">
        <v>54</v>
      </c>
      <c r="E41" s="3">
        <v>32</v>
      </c>
      <c r="F41" s="3">
        <v>9</v>
      </c>
      <c r="G41" s="3">
        <v>0</v>
      </c>
      <c r="H41" s="3">
        <v>0</v>
      </c>
      <c r="I41" s="58">
        <v>0</v>
      </c>
      <c r="J41" s="58">
        <v>0</v>
      </c>
      <c r="K41" s="35">
        <v>0</v>
      </c>
      <c r="L41" s="35">
        <v>74</v>
      </c>
      <c r="M41" s="35">
        <v>74</v>
      </c>
      <c r="N41" s="35">
        <v>460</v>
      </c>
      <c r="O41" s="35">
        <v>390</v>
      </c>
      <c r="P41" s="94">
        <v>57.33720000000001</v>
      </c>
      <c r="Q41" s="108">
        <v>232</v>
      </c>
      <c r="R41" s="108">
        <v>677</v>
      </c>
      <c r="S41" s="165">
        <v>619</v>
      </c>
      <c r="T41" s="164">
        <v>585.02022999999997</v>
      </c>
    </row>
    <row r="42" spans="1:20" ht="15" thickBot="1">
      <c r="A42" s="3" t="s">
        <v>33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58">
        <v>0</v>
      </c>
      <c r="J42" s="58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94">
        <v>0</v>
      </c>
      <c r="Q42" s="108">
        <v>0</v>
      </c>
      <c r="R42" s="108">
        <v>0</v>
      </c>
      <c r="S42" s="108">
        <v>0</v>
      </c>
      <c r="T42" s="107">
        <v>0</v>
      </c>
    </row>
    <row r="43" spans="1:20" ht="15" thickBot="1">
      <c r="A43" s="4" t="s">
        <v>34</v>
      </c>
      <c r="B43" s="4">
        <v>4017</v>
      </c>
      <c r="C43" s="4">
        <v>20734</v>
      </c>
      <c r="D43" s="4">
        <v>18314</v>
      </c>
      <c r="E43" s="4">
        <v>34882</v>
      </c>
      <c r="F43" s="4">
        <v>30828</v>
      </c>
      <c r="G43" s="4">
        <v>33113</v>
      </c>
      <c r="H43" s="4">
        <v>27485</v>
      </c>
      <c r="I43" s="55">
        <v>15036</v>
      </c>
      <c r="J43" s="56">
        <v>10836</v>
      </c>
      <c r="K43" s="67">
        <v>7828</v>
      </c>
      <c r="L43" s="67">
        <v>23821</v>
      </c>
      <c r="M43" s="67">
        <v>26860</v>
      </c>
      <c r="N43" s="67">
        <v>38379</v>
      </c>
      <c r="O43" s="67">
        <v>32139</v>
      </c>
      <c r="P43" s="93">
        <v>29270.061870000001</v>
      </c>
      <c r="Q43" s="106">
        <v>33084</v>
      </c>
      <c r="R43" s="106">
        <v>37722</v>
      </c>
      <c r="S43" s="163">
        <v>50842</v>
      </c>
      <c r="T43" s="163">
        <v>40901</v>
      </c>
    </row>
    <row r="44" spans="1:20" ht="15" thickBot="1">
      <c r="A44" s="3" t="s">
        <v>35</v>
      </c>
      <c r="B44" s="3">
        <v>9</v>
      </c>
      <c r="C44" s="3">
        <v>0</v>
      </c>
      <c r="D44" s="3">
        <v>12</v>
      </c>
      <c r="E44" s="3">
        <v>0</v>
      </c>
      <c r="F44" s="3">
        <v>12</v>
      </c>
      <c r="G44" s="3">
        <v>0</v>
      </c>
      <c r="H44" s="3">
        <v>12</v>
      </c>
      <c r="I44" s="58">
        <v>0</v>
      </c>
      <c r="J44" s="58">
        <v>12</v>
      </c>
      <c r="K44" s="35">
        <v>0</v>
      </c>
      <c r="L44" s="35">
        <v>12</v>
      </c>
      <c r="M44" s="34">
        <v>105</v>
      </c>
      <c r="N44" s="34">
        <v>215</v>
      </c>
      <c r="O44" s="34">
        <v>215</v>
      </c>
      <c r="P44" s="94">
        <v>187.98645000000008</v>
      </c>
      <c r="Q44" s="108">
        <v>188</v>
      </c>
      <c r="R44" s="108">
        <v>195</v>
      </c>
      <c r="S44" s="165">
        <v>195</v>
      </c>
      <c r="T44" s="165">
        <v>25</v>
      </c>
    </row>
    <row r="45" spans="1:20" ht="15" thickBot="1">
      <c r="A45" s="3" t="s">
        <v>31</v>
      </c>
      <c r="B45" s="3">
        <v>3929</v>
      </c>
      <c r="C45" s="3">
        <v>14455</v>
      </c>
      <c r="D45" s="3">
        <v>17695</v>
      </c>
      <c r="E45" s="3">
        <v>29240</v>
      </c>
      <c r="F45" s="3">
        <v>22740</v>
      </c>
      <c r="G45" s="3">
        <v>22043</v>
      </c>
      <c r="H45" s="3">
        <v>22791</v>
      </c>
      <c r="I45" s="57">
        <v>10913</v>
      </c>
      <c r="J45" s="57">
        <v>4109</v>
      </c>
      <c r="K45" s="34">
        <v>4034</v>
      </c>
      <c r="L45" s="34">
        <v>20812</v>
      </c>
      <c r="M45" s="34">
        <v>21174</v>
      </c>
      <c r="N45" s="34">
        <v>32842</v>
      </c>
      <c r="O45" s="34">
        <v>24371</v>
      </c>
      <c r="P45" s="94">
        <v>22331.950579999997</v>
      </c>
      <c r="Q45" s="107">
        <v>25349</v>
      </c>
      <c r="R45" s="107">
        <v>31892</v>
      </c>
      <c r="S45" s="164">
        <v>32830</v>
      </c>
      <c r="T45" s="164">
        <v>37356</v>
      </c>
    </row>
    <row r="46" spans="1:20" ht="15" thickBot="1">
      <c r="A46" s="3" t="s">
        <v>185</v>
      </c>
      <c r="B46" s="3"/>
      <c r="C46" s="3"/>
      <c r="D46" s="3"/>
      <c r="E46" s="3"/>
      <c r="F46" s="3"/>
      <c r="G46" s="3"/>
      <c r="H46" s="3"/>
      <c r="I46" s="57"/>
      <c r="J46" s="57"/>
      <c r="K46" s="34"/>
      <c r="L46" s="34">
        <v>0</v>
      </c>
      <c r="M46" s="34">
        <v>0</v>
      </c>
      <c r="N46" s="34">
        <v>0</v>
      </c>
      <c r="O46" s="34">
        <v>0</v>
      </c>
      <c r="P46" s="94">
        <v>0</v>
      </c>
      <c r="Q46" s="108">
        <v>0</v>
      </c>
      <c r="R46" s="108">
        <v>0</v>
      </c>
      <c r="S46" s="164">
        <v>3209</v>
      </c>
      <c r="T46" s="165">
        <v>0</v>
      </c>
    </row>
    <row r="47" spans="1:20" ht="15" thickBot="1">
      <c r="A47" s="3" t="s">
        <v>36</v>
      </c>
      <c r="B47" s="3">
        <v>0</v>
      </c>
      <c r="C47" s="3">
        <v>0</v>
      </c>
      <c r="D47" s="3">
        <v>0</v>
      </c>
      <c r="E47" s="3">
        <v>0</v>
      </c>
      <c r="F47" s="3">
        <v>98</v>
      </c>
      <c r="G47" s="3">
        <v>389</v>
      </c>
      <c r="H47" s="3">
        <v>18</v>
      </c>
      <c r="I47" s="58">
        <v>0</v>
      </c>
      <c r="J47" s="58">
        <v>0</v>
      </c>
      <c r="K47" s="35">
        <v>0</v>
      </c>
      <c r="L47" s="35">
        <v>274</v>
      </c>
      <c r="M47" s="35">
        <v>0</v>
      </c>
      <c r="N47" s="35">
        <v>0</v>
      </c>
      <c r="O47" s="35">
        <v>210</v>
      </c>
      <c r="P47" s="94">
        <v>107.16371000000008</v>
      </c>
      <c r="Q47" s="108">
        <v>0</v>
      </c>
      <c r="R47" s="108">
        <v>5</v>
      </c>
      <c r="S47" s="165">
        <v>0</v>
      </c>
      <c r="T47" s="165">
        <v>31</v>
      </c>
    </row>
    <row r="48" spans="1:20" ht="15" thickBot="1">
      <c r="A48" s="3" t="s">
        <v>32</v>
      </c>
      <c r="B48" s="3">
        <v>0</v>
      </c>
      <c r="C48" s="3">
        <v>90</v>
      </c>
      <c r="D48" s="3">
        <v>90</v>
      </c>
      <c r="E48" s="3">
        <v>90</v>
      </c>
      <c r="F48" s="3">
        <v>90</v>
      </c>
      <c r="G48" s="3">
        <v>77</v>
      </c>
      <c r="H48" s="3">
        <v>54</v>
      </c>
      <c r="I48" s="58">
        <v>32</v>
      </c>
      <c r="J48" s="58">
        <v>9</v>
      </c>
      <c r="K48" s="35">
        <v>0</v>
      </c>
      <c r="L48" s="35">
        <v>9</v>
      </c>
      <c r="M48" s="35">
        <v>441</v>
      </c>
      <c r="N48" s="35">
        <v>44</v>
      </c>
      <c r="O48" s="35">
        <v>65</v>
      </c>
      <c r="P48" s="94">
        <v>291.85133999999999</v>
      </c>
      <c r="Q48" s="108">
        <v>230</v>
      </c>
      <c r="R48" s="108">
        <v>446</v>
      </c>
      <c r="S48" s="165">
        <v>601</v>
      </c>
      <c r="T48" s="165">
        <v>650</v>
      </c>
    </row>
    <row r="49" spans="1:20" ht="15" thickBot="1">
      <c r="A49" s="3" t="s">
        <v>37</v>
      </c>
      <c r="B49" s="3">
        <v>62</v>
      </c>
      <c r="C49" s="3">
        <v>6168</v>
      </c>
      <c r="D49" s="3">
        <v>317</v>
      </c>
      <c r="E49" s="3">
        <v>5349</v>
      </c>
      <c r="F49" s="3">
        <v>7877</v>
      </c>
      <c r="G49" s="3">
        <v>10280</v>
      </c>
      <c r="H49" s="3">
        <v>4509</v>
      </c>
      <c r="I49" s="57">
        <v>3885</v>
      </c>
      <c r="J49" s="57">
        <v>6524</v>
      </c>
      <c r="K49" s="34">
        <v>3408</v>
      </c>
      <c r="L49" s="34">
        <v>1200</v>
      </c>
      <c r="M49" s="34">
        <v>4791</v>
      </c>
      <c r="N49" s="34">
        <v>3682</v>
      </c>
      <c r="O49" s="34">
        <v>2976</v>
      </c>
      <c r="P49" s="94">
        <v>221.16754000000009</v>
      </c>
      <c r="Q49" s="107">
        <v>3337</v>
      </c>
      <c r="R49" s="107">
        <v>2221</v>
      </c>
      <c r="S49" s="165">
        <v>511</v>
      </c>
      <c r="T49" s="165">
        <v>465</v>
      </c>
    </row>
    <row r="50" spans="1:20" ht="15" thickBot="1">
      <c r="A50" s="3" t="s">
        <v>33</v>
      </c>
      <c r="B50" s="3">
        <v>17</v>
      </c>
      <c r="C50" s="3">
        <v>21</v>
      </c>
      <c r="D50" s="3">
        <v>200</v>
      </c>
      <c r="E50" s="3">
        <v>202</v>
      </c>
      <c r="F50" s="3">
        <v>11</v>
      </c>
      <c r="G50" s="3">
        <v>324</v>
      </c>
      <c r="H50" s="3">
        <v>99</v>
      </c>
      <c r="I50" s="58">
        <v>206</v>
      </c>
      <c r="J50" s="58">
        <v>182</v>
      </c>
      <c r="K50" s="35">
        <v>386</v>
      </c>
      <c r="L50" s="34">
        <v>1515</v>
      </c>
      <c r="M50" s="34">
        <v>350</v>
      </c>
      <c r="N50" s="34">
        <v>1596</v>
      </c>
      <c r="O50" s="34">
        <v>4301</v>
      </c>
      <c r="P50" s="94">
        <v>6129.9422500000037</v>
      </c>
      <c r="Q50" s="107">
        <v>3980</v>
      </c>
      <c r="R50" s="107">
        <v>2963</v>
      </c>
      <c r="S50" s="164">
        <v>13496</v>
      </c>
      <c r="T50" s="164">
        <v>2374</v>
      </c>
    </row>
    <row r="51" spans="1:20" ht="15" thickBot="1">
      <c r="A51" s="4" t="s">
        <v>38</v>
      </c>
      <c r="B51" s="4">
        <v>0</v>
      </c>
      <c r="C51" s="4">
        <v>0</v>
      </c>
      <c r="D51" s="4">
        <v>0</v>
      </c>
      <c r="E51" s="4">
        <v>0</v>
      </c>
      <c r="F51" s="4">
        <v>85</v>
      </c>
      <c r="G51" s="4">
        <v>85</v>
      </c>
      <c r="H51" s="4">
        <v>64</v>
      </c>
      <c r="I51" s="59">
        <v>64</v>
      </c>
      <c r="J51" s="60">
        <v>38</v>
      </c>
      <c r="K51" s="68">
        <v>38</v>
      </c>
      <c r="L51" s="68">
        <v>251</v>
      </c>
      <c r="M51" s="68">
        <v>198</v>
      </c>
      <c r="N51" s="68">
        <v>66</v>
      </c>
      <c r="O51" s="68">
        <v>297</v>
      </c>
      <c r="P51" s="93">
        <v>205.85334999999998</v>
      </c>
      <c r="Q51" s="109">
        <v>199</v>
      </c>
      <c r="R51" s="109">
        <v>369</v>
      </c>
      <c r="S51" s="166">
        <v>280</v>
      </c>
      <c r="T51" s="166">
        <v>259</v>
      </c>
    </row>
    <row r="52" spans="1:20" ht="15" thickBot="1">
      <c r="A52" s="5"/>
      <c r="B52" s="5"/>
      <c r="C52" s="6"/>
      <c r="D52" s="6"/>
      <c r="E52" s="6"/>
      <c r="F52" s="5"/>
      <c r="G52" s="6"/>
      <c r="H52" s="6"/>
      <c r="I52" s="6"/>
      <c r="J52" s="6"/>
      <c r="K52" s="69"/>
      <c r="L52" s="69"/>
      <c r="M52" s="69"/>
      <c r="P52" s="95"/>
      <c r="Q52" s="104"/>
    </row>
    <row r="53" spans="1:20" ht="15" thickBot="1">
      <c r="A53" s="3" t="s">
        <v>39</v>
      </c>
      <c r="B53" s="3">
        <v>82236</v>
      </c>
      <c r="C53" s="3">
        <v>76170</v>
      </c>
      <c r="D53" s="3">
        <v>74876</v>
      </c>
      <c r="E53" s="3">
        <v>71398</v>
      </c>
      <c r="F53" s="3">
        <v>88239</v>
      </c>
      <c r="G53" s="3">
        <v>94904</v>
      </c>
      <c r="H53" s="3">
        <v>97260</v>
      </c>
      <c r="I53" s="61">
        <v>95449</v>
      </c>
      <c r="J53" s="38">
        <v>98615</v>
      </c>
      <c r="K53" s="38">
        <v>95108</v>
      </c>
      <c r="L53" s="38">
        <v>91484</v>
      </c>
      <c r="M53" s="61">
        <v>169425</v>
      </c>
      <c r="N53" s="61">
        <v>213503</v>
      </c>
      <c r="O53" s="61">
        <v>256220</v>
      </c>
      <c r="P53" s="94">
        <v>252716.79388000001</v>
      </c>
      <c r="Q53" s="107">
        <v>260515</v>
      </c>
      <c r="R53" s="107">
        <v>588265</v>
      </c>
      <c r="S53" s="167">
        <v>550011</v>
      </c>
      <c r="T53" s="167">
        <v>495487</v>
      </c>
    </row>
    <row r="54" spans="1:20" ht="15" thickBot="1">
      <c r="A54" s="7" t="s">
        <v>40</v>
      </c>
      <c r="B54" s="3">
        <v>5494</v>
      </c>
      <c r="C54" s="3">
        <v>5494</v>
      </c>
      <c r="D54" s="3">
        <v>5494</v>
      </c>
      <c r="E54" s="3">
        <v>5494</v>
      </c>
      <c r="F54" s="3">
        <v>5494</v>
      </c>
      <c r="G54" s="3">
        <v>5494</v>
      </c>
      <c r="H54" s="3">
        <v>5494</v>
      </c>
      <c r="I54" s="34">
        <v>5494</v>
      </c>
      <c r="J54" s="36">
        <v>5494</v>
      </c>
      <c r="K54" s="36">
        <v>5494</v>
      </c>
      <c r="L54" s="36">
        <v>5494</v>
      </c>
      <c r="M54" s="34">
        <v>8816</v>
      </c>
      <c r="N54" s="34">
        <v>9169</v>
      </c>
      <c r="O54" s="34">
        <v>12937</v>
      </c>
      <c r="P54" s="94">
        <v>12936.509</v>
      </c>
      <c r="Q54" s="107">
        <v>12937</v>
      </c>
      <c r="R54" s="107">
        <v>12937</v>
      </c>
      <c r="S54" s="164">
        <v>12937</v>
      </c>
      <c r="T54" s="164">
        <v>12937</v>
      </c>
    </row>
    <row r="55" spans="1:20" ht="15" thickBot="1">
      <c r="A55" s="7" t="s">
        <v>41</v>
      </c>
      <c r="B55" s="3">
        <v>5654</v>
      </c>
      <c r="C55" s="3">
        <v>5654</v>
      </c>
      <c r="D55" s="3">
        <v>5654</v>
      </c>
      <c r="E55" s="3">
        <v>5654</v>
      </c>
      <c r="F55" s="3">
        <v>5654</v>
      </c>
      <c r="G55" s="3">
        <v>5654</v>
      </c>
      <c r="H55" s="3">
        <v>5654</v>
      </c>
      <c r="I55" s="34">
        <v>5654</v>
      </c>
      <c r="J55" s="36">
        <v>5654</v>
      </c>
      <c r="K55" s="36">
        <v>5654</v>
      </c>
      <c r="L55" s="36">
        <v>5654</v>
      </c>
      <c r="M55" s="34">
        <v>8935</v>
      </c>
      <c r="N55" s="34">
        <v>12936</v>
      </c>
      <c r="O55" s="34">
        <v>12937</v>
      </c>
      <c r="P55" s="94">
        <v>12936.509</v>
      </c>
      <c r="Q55" s="107">
        <v>12937</v>
      </c>
      <c r="R55" s="107">
        <v>12937</v>
      </c>
      <c r="S55" s="164">
        <v>12937</v>
      </c>
      <c r="T55" s="164">
        <v>12937</v>
      </c>
    </row>
    <row r="56" spans="1:20" ht="15" thickBot="1">
      <c r="A56" s="8" t="s">
        <v>42</v>
      </c>
      <c r="B56" s="9">
        <v>14.968329086275938</v>
      </c>
      <c r="C56" s="9">
        <v>13.864215507826721</v>
      </c>
      <c r="D56" s="9">
        <v>13.628685839097196</v>
      </c>
      <c r="E56" s="9">
        <v>12.995631598107027</v>
      </c>
      <c r="F56" s="9">
        <v>16.060975609756099</v>
      </c>
      <c r="G56" s="9">
        <v>17.27</v>
      </c>
      <c r="H56" s="9">
        <v>17.702948671277756</v>
      </c>
      <c r="I56" s="54">
        <v>17.37</v>
      </c>
      <c r="J56" s="39">
        <v>17.95</v>
      </c>
      <c r="K56" s="39">
        <v>17.309999999999999</v>
      </c>
      <c r="L56" s="39">
        <v>16.649999999999999</v>
      </c>
      <c r="M56" s="54">
        <v>19.22</v>
      </c>
      <c r="N56" s="54">
        <v>23.29</v>
      </c>
      <c r="O56" s="54">
        <v>19.809999999999999</v>
      </c>
      <c r="P56" s="97">
        <v>19.535161601943773</v>
      </c>
      <c r="Q56" s="109">
        <v>20.14</v>
      </c>
      <c r="R56" s="109">
        <v>45.47</v>
      </c>
      <c r="S56" s="109">
        <v>42.51</v>
      </c>
      <c r="T56" s="208">
        <v>38.299999999999997</v>
      </c>
    </row>
    <row r="57" spans="1:20" ht="15" thickBot="1">
      <c r="A57" s="8" t="s">
        <v>43</v>
      </c>
      <c r="B57" s="9">
        <v>14.544747081712062</v>
      </c>
      <c r="C57" s="9">
        <v>13.471878316236293</v>
      </c>
      <c r="D57" s="9">
        <v>13.243013795542979</v>
      </c>
      <c r="E57" s="9">
        <v>12.627874071453839</v>
      </c>
      <c r="F57" s="9">
        <v>15.606473293243722</v>
      </c>
      <c r="G57" s="9">
        <v>16.79</v>
      </c>
      <c r="H57" s="9">
        <v>17.201980898478954</v>
      </c>
      <c r="I57" s="54">
        <v>16.88</v>
      </c>
      <c r="J57" s="39">
        <v>17.440000000000001</v>
      </c>
      <c r="K57" s="39">
        <v>16.82</v>
      </c>
      <c r="L57" s="39">
        <v>16.18</v>
      </c>
      <c r="M57" s="54">
        <v>18.96</v>
      </c>
      <c r="N57" s="88">
        <v>16.5</v>
      </c>
      <c r="O57" s="88">
        <v>19.809999999999999</v>
      </c>
      <c r="P57" s="97">
        <v>19.535161601943773</v>
      </c>
      <c r="Q57" s="109">
        <v>20.14</v>
      </c>
      <c r="R57" s="109">
        <v>45.47</v>
      </c>
      <c r="S57" s="109">
        <v>42.51</v>
      </c>
      <c r="T57" s="208">
        <v>38.299999999999997</v>
      </c>
    </row>
  </sheetData>
  <mergeCells count="1">
    <mergeCell ref="C14:C17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115" zoomScaleNormal="115" workbookViewId="0">
      <pane xSplit="1" ySplit="3" topLeftCell="S4" activePane="bottomRight" state="frozenSplit"/>
      <selection pane="topRight" activeCell="B1" sqref="B1"/>
      <selection pane="bottomLeft" activeCell="A4" sqref="A4"/>
      <selection pane="bottomRight" activeCell="X8" sqref="X8"/>
    </sheetView>
  </sheetViews>
  <sheetFormatPr defaultRowHeight="12.75"/>
  <cols>
    <col min="1" max="1" width="37.7109375" customWidth="1"/>
    <col min="2" max="2" width="12.85546875" customWidth="1"/>
    <col min="3" max="14" width="12" customWidth="1"/>
    <col min="15" max="18" width="12.42578125" bestFit="1" customWidth="1"/>
    <col min="19" max="19" width="12.7109375" customWidth="1"/>
    <col min="20" max="20" width="13.140625" customWidth="1"/>
    <col min="21" max="22" width="12.42578125" bestFit="1" customWidth="1"/>
    <col min="23" max="23" width="13.5703125" customWidth="1"/>
    <col min="24" max="25" width="13" customWidth="1"/>
  </cols>
  <sheetData>
    <row r="1" spans="1:26" s="26" customFormat="1" ht="30.75" customHeight="1" thickBot="1">
      <c r="A1" s="216" t="s">
        <v>50</v>
      </c>
      <c r="B1" s="221" t="s">
        <v>136</v>
      </c>
      <c r="C1" s="222"/>
      <c r="D1" s="222"/>
      <c r="E1" s="222"/>
      <c r="F1" s="222"/>
      <c r="G1" s="218" t="s">
        <v>134</v>
      </c>
      <c r="H1" s="219"/>
      <c r="I1" s="219"/>
      <c r="J1" s="220"/>
      <c r="K1" s="214" t="s">
        <v>135</v>
      </c>
      <c r="L1" s="215"/>
      <c r="M1" s="215"/>
      <c r="N1" s="215"/>
      <c r="O1" s="214" t="s">
        <v>170</v>
      </c>
      <c r="P1" s="215"/>
      <c r="Q1" s="215"/>
      <c r="R1" s="215"/>
      <c r="S1" s="214" t="s">
        <v>207</v>
      </c>
      <c r="T1" s="215"/>
      <c r="U1" s="215"/>
      <c r="V1" s="215"/>
      <c r="W1" s="214" t="s">
        <v>223</v>
      </c>
      <c r="X1" s="215"/>
      <c r="Y1" s="215"/>
      <c r="Z1" s="215"/>
    </row>
    <row r="2" spans="1:26" ht="47.25" customHeight="1" thickBot="1">
      <c r="A2" s="216"/>
      <c r="B2" s="14" t="s">
        <v>138</v>
      </c>
      <c r="C2" s="24" t="s">
        <v>141</v>
      </c>
      <c r="D2" s="24" t="s">
        <v>153</v>
      </c>
      <c r="E2" s="19" t="s">
        <v>152</v>
      </c>
      <c r="F2" s="14" t="s">
        <v>142</v>
      </c>
      <c r="G2" s="14" t="s">
        <v>143</v>
      </c>
      <c r="H2" s="24" t="s">
        <v>141</v>
      </c>
      <c r="I2" s="14" t="s">
        <v>140</v>
      </c>
      <c r="J2" s="14" t="s">
        <v>139</v>
      </c>
      <c r="K2" s="14" t="s">
        <v>143</v>
      </c>
      <c r="L2" s="24" t="s">
        <v>141</v>
      </c>
      <c r="M2" s="14" t="s">
        <v>140</v>
      </c>
      <c r="N2" s="14" t="s">
        <v>139</v>
      </c>
      <c r="O2" s="14" t="s">
        <v>143</v>
      </c>
      <c r="P2" s="24" t="s">
        <v>141</v>
      </c>
      <c r="Q2" s="14" t="s">
        <v>140</v>
      </c>
      <c r="R2" s="14" t="s">
        <v>193</v>
      </c>
      <c r="S2" s="14" t="s">
        <v>143</v>
      </c>
      <c r="T2" s="24" t="s">
        <v>141</v>
      </c>
      <c r="U2" s="14" t="s">
        <v>140</v>
      </c>
      <c r="V2" s="14" t="s">
        <v>193</v>
      </c>
      <c r="W2" s="14" t="s">
        <v>143</v>
      </c>
      <c r="X2" s="24" t="s">
        <v>141</v>
      </c>
    </row>
    <row r="3" spans="1:26" ht="27.75" thickBot="1">
      <c r="A3" s="217"/>
      <c r="B3" s="19" t="s">
        <v>148</v>
      </c>
      <c r="C3" s="25" t="s">
        <v>149</v>
      </c>
      <c r="D3" s="19" t="s">
        <v>150</v>
      </c>
      <c r="E3" s="19"/>
      <c r="F3" s="25" t="s">
        <v>151</v>
      </c>
      <c r="G3" s="19" t="s">
        <v>144</v>
      </c>
      <c r="H3" s="12" t="s">
        <v>80</v>
      </c>
      <c r="I3" s="19" t="s">
        <v>133</v>
      </c>
      <c r="J3" s="19" t="s">
        <v>137</v>
      </c>
      <c r="K3" s="19" t="s">
        <v>145</v>
      </c>
      <c r="L3" s="12" t="s">
        <v>79</v>
      </c>
      <c r="M3" s="19" t="s">
        <v>177</v>
      </c>
      <c r="N3" s="19" t="s">
        <v>146</v>
      </c>
      <c r="O3" s="19" t="s">
        <v>171</v>
      </c>
      <c r="P3" s="12" t="s">
        <v>175</v>
      </c>
      <c r="Q3" s="19" t="s">
        <v>147</v>
      </c>
      <c r="R3" s="19" t="s">
        <v>194</v>
      </c>
      <c r="S3" s="19" t="s">
        <v>202</v>
      </c>
      <c r="T3" s="12" t="s">
        <v>203</v>
      </c>
      <c r="U3" s="19" t="s">
        <v>204</v>
      </c>
      <c r="V3" s="19" t="s">
        <v>205</v>
      </c>
      <c r="W3" s="19" t="s">
        <v>224</v>
      </c>
      <c r="X3" s="12" t="s">
        <v>226</v>
      </c>
    </row>
    <row r="4" spans="1:26" ht="15" thickBot="1">
      <c r="A4" s="4" t="s">
        <v>51</v>
      </c>
      <c r="B4" s="4">
        <v>1817</v>
      </c>
      <c r="C4" s="4">
        <v>3267</v>
      </c>
      <c r="D4" s="4">
        <v>4664</v>
      </c>
      <c r="E4" s="4"/>
      <c r="F4" s="4">
        <v>12910</v>
      </c>
      <c r="G4" s="4">
        <v>3470</v>
      </c>
      <c r="H4" s="4">
        <v>8148</v>
      </c>
      <c r="I4" s="4">
        <v>12338</v>
      </c>
      <c r="J4" s="4">
        <v>18567</v>
      </c>
      <c r="K4" s="4">
        <v>6933</v>
      </c>
      <c r="L4" s="4">
        <v>13622</v>
      </c>
      <c r="M4" s="62">
        <v>21217</v>
      </c>
      <c r="N4" s="40">
        <v>29662</v>
      </c>
      <c r="O4" s="65">
        <v>11117</v>
      </c>
      <c r="P4" s="65">
        <v>19559</v>
      </c>
      <c r="Q4" s="65">
        <v>30276</v>
      </c>
      <c r="R4" s="65">
        <v>41020</v>
      </c>
      <c r="S4" s="65">
        <v>10173</v>
      </c>
      <c r="T4" s="90">
        <v>21264.029460000009</v>
      </c>
      <c r="U4" s="111">
        <v>40202</v>
      </c>
      <c r="V4" s="154">
        <v>63437</v>
      </c>
      <c r="W4" s="168">
        <v>27045</v>
      </c>
      <c r="X4" s="168">
        <v>48736.648560000001</v>
      </c>
    </row>
    <row r="5" spans="1:26" ht="15" thickBot="1">
      <c r="A5" s="3" t="s">
        <v>52</v>
      </c>
      <c r="B5" s="3">
        <v>1685</v>
      </c>
      <c r="C5" s="3">
        <v>3126</v>
      </c>
      <c r="D5" s="3">
        <v>4479</v>
      </c>
      <c r="E5" s="3"/>
      <c r="F5" s="3">
        <v>12604</v>
      </c>
      <c r="G5" s="3">
        <v>3159</v>
      </c>
      <c r="H5" s="3">
        <v>7329</v>
      </c>
      <c r="I5" s="3">
        <v>10832</v>
      </c>
      <c r="J5" s="3">
        <v>1595</v>
      </c>
      <c r="K5" s="3">
        <v>6433</v>
      </c>
      <c r="L5" s="3">
        <v>12651</v>
      </c>
      <c r="M5" s="34">
        <v>18930</v>
      </c>
      <c r="N5" s="41">
        <v>26316</v>
      </c>
      <c r="O5" s="36">
        <v>8564</v>
      </c>
      <c r="P5" s="36">
        <v>16192</v>
      </c>
      <c r="Q5" s="36">
        <v>25913</v>
      </c>
      <c r="R5" s="36">
        <v>35905</v>
      </c>
      <c r="S5" s="36">
        <v>9763</v>
      </c>
      <c r="T5" s="91">
        <v>20284.713800000005</v>
      </c>
      <c r="U5" s="113">
        <v>38437</v>
      </c>
      <c r="V5" s="155">
        <v>60337</v>
      </c>
      <c r="W5" s="169">
        <v>25784</v>
      </c>
      <c r="X5" s="169">
        <v>46940.141439999999</v>
      </c>
      <c r="Y5" s="89"/>
    </row>
    <row r="6" spans="1:26" ht="15" thickBot="1">
      <c r="A6" s="3" t="s">
        <v>53</v>
      </c>
      <c r="B6" s="3">
        <v>132</v>
      </c>
      <c r="C6" s="3">
        <v>141</v>
      </c>
      <c r="D6" s="3">
        <v>169</v>
      </c>
      <c r="E6" s="3"/>
      <c r="F6" s="3">
        <v>262</v>
      </c>
      <c r="G6" s="3">
        <v>295</v>
      </c>
      <c r="H6" s="3">
        <v>787</v>
      </c>
      <c r="I6" s="3">
        <v>1438</v>
      </c>
      <c r="J6" s="3">
        <v>2516</v>
      </c>
      <c r="K6" s="3">
        <v>472</v>
      </c>
      <c r="L6" s="3">
        <v>916</v>
      </c>
      <c r="M6" s="34">
        <v>2204</v>
      </c>
      <c r="N6" s="41">
        <v>3230</v>
      </c>
      <c r="O6" s="36">
        <v>2525</v>
      </c>
      <c r="P6" s="36">
        <v>3303</v>
      </c>
      <c r="Q6" s="36">
        <v>3982</v>
      </c>
      <c r="R6" s="36">
        <v>4795</v>
      </c>
      <c r="S6" s="36">
        <v>343</v>
      </c>
      <c r="T6" s="91">
        <v>845.07132000000001</v>
      </c>
      <c r="U6" s="113">
        <v>1528</v>
      </c>
      <c r="V6" s="155">
        <v>2788</v>
      </c>
      <c r="W6" s="169">
        <v>1053</v>
      </c>
      <c r="X6" s="169">
        <v>1566.05288</v>
      </c>
    </row>
    <row r="7" spans="1:26" ht="15" thickBot="1">
      <c r="A7" s="3" t="s">
        <v>186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4"/>
      <c r="N7" s="41"/>
      <c r="O7" s="36"/>
      <c r="P7" s="36">
        <v>2</v>
      </c>
      <c r="Q7" s="36">
        <v>0</v>
      </c>
      <c r="R7" s="36">
        <v>318</v>
      </c>
      <c r="S7" s="36">
        <v>32</v>
      </c>
      <c r="T7" s="91">
        <v>52.887740000000456</v>
      </c>
      <c r="U7" s="112">
        <v>79</v>
      </c>
      <c r="V7" s="156">
        <v>120</v>
      </c>
      <c r="W7" s="170">
        <v>76</v>
      </c>
      <c r="X7" s="169">
        <v>84.4567100000002</v>
      </c>
    </row>
    <row r="8" spans="1:26" ht="15" thickBot="1">
      <c r="A8" s="3" t="s">
        <v>54</v>
      </c>
      <c r="B8" s="3">
        <v>0</v>
      </c>
      <c r="C8" s="3">
        <v>0</v>
      </c>
      <c r="D8" s="3">
        <v>16</v>
      </c>
      <c r="E8" s="3"/>
      <c r="F8" s="3">
        <v>44</v>
      </c>
      <c r="G8" s="3">
        <v>16</v>
      </c>
      <c r="H8" s="3">
        <v>32</v>
      </c>
      <c r="I8" s="3">
        <v>68</v>
      </c>
      <c r="J8" s="3">
        <v>96</v>
      </c>
      <c r="K8" s="3">
        <v>28</v>
      </c>
      <c r="L8" s="3">
        <v>55</v>
      </c>
      <c r="M8" s="35">
        <v>83</v>
      </c>
      <c r="N8" s="42">
        <v>117</v>
      </c>
      <c r="O8" s="37">
        <v>28</v>
      </c>
      <c r="P8" s="37">
        <v>62</v>
      </c>
      <c r="Q8" s="37">
        <v>380</v>
      </c>
      <c r="R8" s="37">
        <v>1</v>
      </c>
      <c r="S8" s="37">
        <v>33</v>
      </c>
      <c r="T8" s="91">
        <v>81.3566</v>
      </c>
      <c r="U8" s="112">
        <v>158</v>
      </c>
      <c r="V8" s="156">
        <v>191</v>
      </c>
      <c r="W8" s="170">
        <v>132</v>
      </c>
      <c r="X8" s="169">
        <v>147</v>
      </c>
      <c r="Y8" s="89"/>
    </row>
    <row r="9" spans="1:26" ht="15" thickBot="1">
      <c r="A9" s="4" t="s">
        <v>55</v>
      </c>
      <c r="B9" s="4">
        <v>457</v>
      </c>
      <c r="C9" s="4">
        <v>756</v>
      </c>
      <c r="D9" s="4">
        <v>1043</v>
      </c>
      <c r="E9" s="4"/>
      <c r="F9" s="4">
        <v>3055</v>
      </c>
      <c r="G9" s="4">
        <v>1105</v>
      </c>
      <c r="H9" s="4">
        <v>2802</v>
      </c>
      <c r="I9" s="4">
        <v>4576</v>
      </c>
      <c r="J9" s="4">
        <v>7695</v>
      </c>
      <c r="K9" s="4">
        <v>2580</v>
      </c>
      <c r="L9" s="4">
        <v>5799</v>
      </c>
      <c r="M9" s="53">
        <v>9813</v>
      </c>
      <c r="N9" s="43">
        <v>13451</v>
      </c>
      <c r="O9" s="66">
        <v>5947</v>
      </c>
      <c r="P9" s="66">
        <v>10098</v>
      </c>
      <c r="Q9" s="66">
        <v>14487</v>
      </c>
      <c r="R9" s="66">
        <v>18079</v>
      </c>
      <c r="S9" s="66">
        <v>2735</v>
      </c>
      <c r="T9" s="90">
        <v>5269.8506099999977</v>
      </c>
      <c r="U9" s="111">
        <v>9768</v>
      </c>
      <c r="V9" s="157">
        <v>18397</v>
      </c>
      <c r="W9" s="168">
        <v>10352</v>
      </c>
      <c r="X9" s="168">
        <v>18774.1417</v>
      </c>
    </row>
    <row r="10" spans="1:26" ht="15" thickBot="1">
      <c r="A10" s="3" t="s">
        <v>56</v>
      </c>
      <c r="B10" s="3">
        <v>325</v>
      </c>
      <c r="C10" s="3">
        <v>615</v>
      </c>
      <c r="D10" s="3">
        <v>874</v>
      </c>
      <c r="E10" s="3"/>
      <c r="F10" s="3">
        <v>2793</v>
      </c>
      <c r="G10" s="3">
        <v>810</v>
      </c>
      <c r="H10" s="3">
        <v>2118</v>
      </c>
      <c r="I10" s="3">
        <v>3242</v>
      </c>
      <c r="J10" s="3">
        <v>5282</v>
      </c>
      <c r="K10" s="3">
        <v>2691</v>
      </c>
      <c r="L10" s="3">
        <v>5005</v>
      </c>
      <c r="M10" s="34">
        <v>7727</v>
      </c>
      <c r="N10" s="41">
        <v>10527</v>
      </c>
      <c r="O10" s="36">
        <v>3568</v>
      </c>
      <c r="P10" s="36">
        <v>6916</v>
      </c>
      <c r="Q10" s="36">
        <v>10435</v>
      </c>
      <c r="R10" s="36">
        <v>12909</v>
      </c>
      <c r="S10" s="36">
        <v>2322</v>
      </c>
      <c r="T10" s="91">
        <v>4308.3537599999981</v>
      </c>
      <c r="U10" s="113">
        <v>8038</v>
      </c>
      <c r="V10" s="155">
        <v>15333</v>
      </c>
      <c r="W10" s="169">
        <v>9218</v>
      </c>
      <c r="X10" s="169">
        <v>17031.322609999999</v>
      </c>
    </row>
    <row r="11" spans="1:26" ht="15" thickBot="1">
      <c r="A11" s="3" t="s">
        <v>57</v>
      </c>
      <c r="B11" s="3">
        <v>132</v>
      </c>
      <c r="C11" s="3">
        <v>141</v>
      </c>
      <c r="D11" s="3">
        <v>169</v>
      </c>
      <c r="E11" s="3"/>
      <c r="F11" s="3">
        <v>262</v>
      </c>
      <c r="G11" s="3">
        <v>295</v>
      </c>
      <c r="H11" s="3">
        <v>684</v>
      </c>
      <c r="I11" s="3">
        <v>1334</v>
      </c>
      <c r="J11" s="3">
        <v>2413</v>
      </c>
      <c r="K11" s="3">
        <v>443</v>
      </c>
      <c r="L11" s="3">
        <v>763</v>
      </c>
      <c r="M11" s="34">
        <v>2043</v>
      </c>
      <c r="N11" s="41">
        <v>2862</v>
      </c>
      <c r="O11" s="36">
        <v>2365</v>
      </c>
      <c r="P11" s="36">
        <v>3146</v>
      </c>
      <c r="Q11" s="36">
        <v>3994</v>
      </c>
      <c r="R11" s="36">
        <v>5044</v>
      </c>
      <c r="S11" s="36">
        <v>358</v>
      </c>
      <c r="T11" s="91">
        <v>866.36592999999993</v>
      </c>
      <c r="U11" s="113">
        <v>1570</v>
      </c>
      <c r="V11" s="155">
        <v>2840</v>
      </c>
      <c r="W11" s="170">
        <v>993</v>
      </c>
      <c r="X11" s="169">
        <v>1433.56583</v>
      </c>
    </row>
    <row r="12" spans="1:26" ht="15" thickBot="1">
      <c r="A12" s="3" t="s">
        <v>195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4"/>
      <c r="N12" s="41"/>
      <c r="O12" s="36"/>
      <c r="P12" s="36"/>
      <c r="Q12" s="36"/>
      <c r="R12" s="36">
        <v>59</v>
      </c>
      <c r="S12" s="36">
        <v>0</v>
      </c>
      <c r="T12" s="91">
        <v>0</v>
      </c>
      <c r="U12" s="110">
        <v>0</v>
      </c>
      <c r="V12" s="156">
        <v>45</v>
      </c>
      <c r="W12" s="170">
        <v>121</v>
      </c>
      <c r="X12" s="169">
        <v>253.77154999999999</v>
      </c>
    </row>
    <row r="13" spans="1:26" ht="15" thickBot="1">
      <c r="A13" s="3" t="s">
        <v>58</v>
      </c>
      <c r="B13" s="3">
        <v>0</v>
      </c>
      <c r="C13" s="3">
        <v>0</v>
      </c>
      <c r="D13" s="3">
        <v>0</v>
      </c>
      <c r="E13" s="3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15</v>
      </c>
      <c r="L13" s="3">
        <v>31</v>
      </c>
      <c r="M13" s="35">
        <v>44</v>
      </c>
      <c r="N13" s="42">
        <v>61</v>
      </c>
      <c r="O13" s="37">
        <v>14</v>
      </c>
      <c r="P13" s="36">
        <v>32</v>
      </c>
      <c r="Q13" s="37">
        <v>58</v>
      </c>
      <c r="R13" s="37">
        <v>68</v>
      </c>
      <c r="S13" s="37">
        <v>55</v>
      </c>
      <c r="T13" s="91">
        <v>95.130920000000017</v>
      </c>
      <c r="U13" s="112">
        <v>160</v>
      </c>
      <c r="V13" s="156">
        <v>178</v>
      </c>
      <c r="W13" s="170">
        <v>20</v>
      </c>
      <c r="X13" s="169">
        <v>55.48171</v>
      </c>
    </row>
    <row r="14" spans="1:26" ht="15" thickBot="1">
      <c r="A14" s="4" t="s">
        <v>59</v>
      </c>
      <c r="B14" s="4">
        <v>1360</v>
      </c>
      <c r="C14" s="4">
        <v>2511</v>
      </c>
      <c r="D14" s="4">
        <v>3621</v>
      </c>
      <c r="E14" s="4"/>
      <c r="F14" s="4">
        <v>9855</v>
      </c>
      <c r="G14" s="4">
        <v>2365</v>
      </c>
      <c r="H14" s="4">
        <v>5346</v>
      </c>
      <c r="I14" s="4">
        <v>7761</v>
      </c>
      <c r="J14" s="4">
        <v>10872</v>
      </c>
      <c r="K14" s="4">
        <v>3784</v>
      </c>
      <c r="L14" s="4">
        <v>7823</v>
      </c>
      <c r="M14" s="53">
        <v>11403</v>
      </c>
      <c r="N14" s="43">
        <v>16212</v>
      </c>
      <c r="O14" s="66">
        <v>5170</v>
      </c>
      <c r="P14" s="66">
        <v>9461</v>
      </c>
      <c r="Q14" s="66">
        <v>15789</v>
      </c>
      <c r="R14" s="66">
        <v>22941</v>
      </c>
      <c r="S14" s="66">
        <v>7437</v>
      </c>
      <c r="T14" s="90">
        <v>15994.178850000011</v>
      </c>
      <c r="U14" s="111">
        <v>30434</v>
      </c>
      <c r="V14" s="157">
        <v>45040</v>
      </c>
      <c r="W14" s="168">
        <v>16693</v>
      </c>
      <c r="X14" s="168">
        <v>29962.506859999998</v>
      </c>
    </row>
    <row r="15" spans="1:26" ht="15" thickBot="1">
      <c r="A15" s="3" t="s">
        <v>60</v>
      </c>
      <c r="B15" s="3">
        <v>0</v>
      </c>
      <c r="C15" s="3">
        <v>0</v>
      </c>
      <c r="D15" s="3">
        <v>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5">
        <v>0</v>
      </c>
      <c r="N15" s="42">
        <v>0</v>
      </c>
      <c r="O15" s="37">
        <v>0</v>
      </c>
      <c r="P15" s="37">
        <v>0</v>
      </c>
      <c r="Q15" s="37">
        <v>0</v>
      </c>
      <c r="R15" s="36">
        <v>0</v>
      </c>
      <c r="S15" s="36">
        <v>0</v>
      </c>
      <c r="T15" s="91">
        <v>0</v>
      </c>
      <c r="U15" s="112">
        <v>0</v>
      </c>
      <c r="V15" s="156">
        <v>0</v>
      </c>
      <c r="W15" s="170">
        <v>0</v>
      </c>
      <c r="X15" s="169">
        <v>0</v>
      </c>
    </row>
    <row r="16" spans="1:26" ht="15" thickBot="1">
      <c r="A16" s="3" t="s">
        <v>61</v>
      </c>
      <c r="B16" s="3">
        <v>512</v>
      </c>
      <c r="C16" s="3">
        <v>959</v>
      </c>
      <c r="D16" s="3">
        <v>273</v>
      </c>
      <c r="E16" s="3"/>
      <c r="F16" s="3">
        <v>600</v>
      </c>
      <c r="G16" s="3">
        <v>292</v>
      </c>
      <c r="H16" s="3">
        <v>870</v>
      </c>
      <c r="I16" s="3">
        <v>1008</v>
      </c>
      <c r="J16" s="3">
        <v>1335</v>
      </c>
      <c r="K16" s="3">
        <v>324</v>
      </c>
      <c r="L16" s="3">
        <v>651</v>
      </c>
      <c r="M16" s="34">
        <v>1004</v>
      </c>
      <c r="N16" s="41">
        <v>1583</v>
      </c>
      <c r="O16" s="37">
        <v>472</v>
      </c>
      <c r="P16" s="36">
        <v>1027</v>
      </c>
      <c r="Q16" s="36">
        <v>1951</v>
      </c>
      <c r="R16" s="36">
        <v>3245</v>
      </c>
      <c r="S16" s="36">
        <v>1214</v>
      </c>
      <c r="T16" s="91">
        <v>2655.7302</v>
      </c>
      <c r="U16" s="113">
        <v>3998</v>
      </c>
      <c r="V16" s="155">
        <v>6479</v>
      </c>
      <c r="W16" s="169">
        <v>1995</v>
      </c>
      <c r="X16" s="169">
        <v>4476.8701900000005</v>
      </c>
    </row>
    <row r="17" spans="1:24" ht="15" thickBot="1">
      <c r="A17" s="3" t="s">
        <v>62</v>
      </c>
      <c r="B17" s="3">
        <v>0</v>
      </c>
      <c r="C17" s="3">
        <v>0</v>
      </c>
      <c r="D17" s="3">
        <v>1305</v>
      </c>
      <c r="E17" s="3"/>
      <c r="F17" s="3">
        <v>3452</v>
      </c>
      <c r="G17" s="3">
        <v>401</v>
      </c>
      <c r="H17" s="3">
        <v>1139</v>
      </c>
      <c r="I17" s="3">
        <v>1810</v>
      </c>
      <c r="J17" s="3">
        <v>2589</v>
      </c>
      <c r="K17" s="3">
        <v>711</v>
      </c>
      <c r="L17" s="3">
        <v>1529</v>
      </c>
      <c r="M17" s="34">
        <v>2154</v>
      </c>
      <c r="N17" s="41">
        <v>2877</v>
      </c>
      <c r="O17" s="37">
        <v>764</v>
      </c>
      <c r="P17" s="36">
        <v>1348</v>
      </c>
      <c r="Q17" s="36">
        <v>1982</v>
      </c>
      <c r="R17" s="36">
        <v>3327</v>
      </c>
      <c r="S17" s="36">
        <v>1275</v>
      </c>
      <c r="T17" s="91">
        <v>3008.7471399999999</v>
      </c>
      <c r="U17" s="113">
        <v>5324</v>
      </c>
      <c r="V17" s="155">
        <v>7667</v>
      </c>
      <c r="W17" s="169">
        <v>2953</v>
      </c>
      <c r="X17" s="169">
        <v>5937</v>
      </c>
    </row>
    <row r="18" spans="1:24" ht="15" thickBot="1">
      <c r="A18" s="4" t="s">
        <v>63</v>
      </c>
      <c r="B18" s="4">
        <v>848</v>
      </c>
      <c r="C18" s="4">
        <v>1551</v>
      </c>
      <c r="D18" s="4">
        <v>2043</v>
      </c>
      <c r="E18" s="4"/>
      <c r="F18" s="4">
        <v>5803</v>
      </c>
      <c r="G18" s="4">
        <v>1672</v>
      </c>
      <c r="H18" s="4">
        <v>3337</v>
      </c>
      <c r="I18" s="4">
        <v>4943</v>
      </c>
      <c r="J18" s="4">
        <v>6947</v>
      </c>
      <c r="K18" s="4">
        <v>2749</v>
      </c>
      <c r="L18" s="4">
        <v>5643</v>
      </c>
      <c r="M18" s="53">
        <v>8246</v>
      </c>
      <c r="N18" s="43">
        <v>11752</v>
      </c>
      <c r="O18" s="66">
        <v>3934</v>
      </c>
      <c r="P18" s="66">
        <v>7086</v>
      </c>
      <c r="Q18" s="66">
        <v>11855</v>
      </c>
      <c r="R18" s="66">
        <v>16369</v>
      </c>
      <c r="S18" s="66">
        <v>4947</v>
      </c>
      <c r="T18" s="90">
        <v>10329.70151000001</v>
      </c>
      <c r="U18" s="111">
        <v>21112</v>
      </c>
      <c r="V18" s="157">
        <v>30894</v>
      </c>
      <c r="W18" s="168">
        <v>11745</v>
      </c>
      <c r="X18" s="168">
        <v>19549.356909999999</v>
      </c>
    </row>
    <row r="19" spans="1:24" ht="15" thickBot="1">
      <c r="A19" s="3" t="s">
        <v>64</v>
      </c>
      <c r="B19" s="3">
        <v>3</v>
      </c>
      <c r="C19" s="3">
        <v>11</v>
      </c>
      <c r="D19" s="3">
        <v>33</v>
      </c>
      <c r="E19" s="3"/>
      <c r="F19" s="3">
        <v>158</v>
      </c>
      <c r="G19" s="3">
        <v>18</v>
      </c>
      <c r="H19" s="3">
        <v>13</v>
      </c>
      <c r="I19" s="3">
        <v>323</v>
      </c>
      <c r="J19" s="3">
        <v>161</v>
      </c>
      <c r="K19" s="3">
        <v>12</v>
      </c>
      <c r="L19" s="3">
        <v>35</v>
      </c>
      <c r="M19" s="35">
        <v>35</v>
      </c>
      <c r="N19" s="42">
        <v>63</v>
      </c>
      <c r="O19" s="37">
        <v>0</v>
      </c>
      <c r="P19" s="36">
        <v>0</v>
      </c>
      <c r="Q19" s="37">
        <v>0</v>
      </c>
      <c r="R19" s="36">
        <v>55</v>
      </c>
      <c r="S19" s="36">
        <v>38</v>
      </c>
      <c r="T19" s="91">
        <v>264.44839999999999</v>
      </c>
      <c r="U19" s="112">
        <v>527</v>
      </c>
      <c r="V19" s="156">
        <v>797</v>
      </c>
      <c r="W19" s="170">
        <v>104</v>
      </c>
      <c r="X19" s="169">
        <v>223.01963000000001</v>
      </c>
    </row>
    <row r="20" spans="1:24" ht="15" thickBot="1">
      <c r="A20" s="3" t="s">
        <v>65</v>
      </c>
      <c r="B20" s="3">
        <v>3</v>
      </c>
      <c r="C20" s="3">
        <v>19</v>
      </c>
      <c r="D20" s="3">
        <v>17</v>
      </c>
      <c r="E20" s="3"/>
      <c r="F20" s="3">
        <v>35</v>
      </c>
      <c r="G20" s="3">
        <v>154</v>
      </c>
      <c r="H20" s="3">
        <v>358</v>
      </c>
      <c r="I20" s="3">
        <v>868</v>
      </c>
      <c r="J20" s="3">
        <v>921</v>
      </c>
      <c r="K20" s="3">
        <v>99</v>
      </c>
      <c r="L20" s="3">
        <v>249</v>
      </c>
      <c r="M20" s="35">
        <v>769</v>
      </c>
      <c r="N20" s="41">
        <v>1264</v>
      </c>
      <c r="O20" s="36">
        <v>1134</v>
      </c>
      <c r="P20" s="36">
        <v>1464</v>
      </c>
      <c r="Q20" s="36">
        <v>1750</v>
      </c>
      <c r="R20" s="36">
        <v>2093</v>
      </c>
      <c r="S20" s="36">
        <v>160</v>
      </c>
      <c r="T20" s="91">
        <v>199.00942999999998</v>
      </c>
      <c r="U20" s="112">
        <v>625</v>
      </c>
      <c r="V20" s="155">
        <v>1351</v>
      </c>
      <c r="W20" s="170">
        <v>367</v>
      </c>
      <c r="X20" s="169">
        <v>750.97243999999989</v>
      </c>
    </row>
    <row r="21" spans="1:24" ht="15" thickBot="1">
      <c r="A21" s="4" t="s">
        <v>66</v>
      </c>
      <c r="B21" s="4">
        <v>848</v>
      </c>
      <c r="C21" s="4">
        <v>1543</v>
      </c>
      <c r="D21" s="4">
        <v>2059</v>
      </c>
      <c r="E21" s="4"/>
      <c r="F21" s="4">
        <v>5926</v>
      </c>
      <c r="G21" s="4">
        <v>1536</v>
      </c>
      <c r="H21" s="4">
        <v>2991</v>
      </c>
      <c r="I21" s="4">
        <v>4398</v>
      </c>
      <c r="J21" s="4">
        <v>6188</v>
      </c>
      <c r="K21" s="4">
        <v>2662</v>
      </c>
      <c r="L21" s="4">
        <v>5428</v>
      </c>
      <c r="M21" s="53">
        <v>7512</v>
      </c>
      <c r="N21" s="43">
        <v>10551</v>
      </c>
      <c r="O21" s="66">
        <v>2800</v>
      </c>
      <c r="P21" s="66">
        <v>5622</v>
      </c>
      <c r="Q21" s="66">
        <v>10105</v>
      </c>
      <c r="R21" s="66">
        <v>14331</v>
      </c>
      <c r="S21" s="66">
        <v>4825</v>
      </c>
      <c r="T21" s="90">
        <v>10395.140480000009</v>
      </c>
      <c r="U21" s="111">
        <v>21014</v>
      </c>
      <c r="V21" s="157">
        <v>30340</v>
      </c>
      <c r="W21" s="168">
        <v>11482</v>
      </c>
      <c r="X21" s="168">
        <v>19021.4041</v>
      </c>
    </row>
    <row r="22" spans="1:24" ht="15" thickBot="1">
      <c r="A22" s="3" t="s">
        <v>67</v>
      </c>
      <c r="B22" s="3">
        <v>12</v>
      </c>
      <c r="C22" s="3">
        <v>19</v>
      </c>
      <c r="D22" s="3">
        <v>160</v>
      </c>
      <c r="E22" s="3"/>
      <c r="F22" s="3">
        <v>204</v>
      </c>
      <c r="G22" s="3">
        <v>21</v>
      </c>
      <c r="H22" s="3">
        <v>41</v>
      </c>
      <c r="I22" s="3">
        <v>46</v>
      </c>
      <c r="J22" s="3">
        <v>63</v>
      </c>
      <c r="K22" s="3">
        <v>60</v>
      </c>
      <c r="L22" s="3">
        <v>25</v>
      </c>
      <c r="M22" s="35">
        <v>47</v>
      </c>
      <c r="N22" s="42">
        <v>57</v>
      </c>
      <c r="O22" s="37">
        <v>9</v>
      </c>
      <c r="P22" s="36">
        <v>17</v>
      </c>
      <c r="Q22" s="37">
        <v>201</v>
      </c>
      <c r="R22" s="36">
        <v>262</v>
      </c>
      <c r="S22" s="36">
        <v>1399</v>
      </c>
      <c r="T22" s="91">
        <v>3049.3344400000001</v>
      </c>
      <c r="U22" s="113">
        <v>4084</v>
      </c>
      <c r="V22" s="155">
        <v>4448</v>
      </c>
      <c r="W22" s="170">
        <v>44</v>
      </c>
      <c r="X22" s="169">
        <v>1679.5788200000002</v>
      </c>
    </row>
    <row r="23" spans="1:24" ht="15" thickBot="1">
      <c r="A23" s="3" t="s">
        <v>68</v>
      </c>
      <c r="B23" s="3">
        <v>1</v>
      </c>
      <c r="C23" s="3">
        <v>0</v>
      </c>
      <c r="D23" s="3">
        <v>3</v>
      </c>
      <c r="E23" s="3"/>
      <c r="F23" s="3">
        <v>755</v>
      </c>
      <c r="G23" s="3">
        <v>499</v>
      </c>
      <c r="H23" s="3">
        <v>1450</v>
      </c>
      <c r="I23" s="3">
        <v>2331</v>
      </c>
      <c r="J23" s="3">
        <v>3192</v>
      </c>
      <c r="K23" s="3">
        <v>766</v>
      </c>
      <c r="L23" s="3">
        <v>1827</v>
      </c>
      <c r="M23" s="34">
        <v>2694</v>
      </c>
      <c r="N23" s="41">
        <v>3898</v>
      </c>
      <c r="O23" s="36">
        <v>1135</v>
      </c>
      <c r="P23" s="36">
        <v>2321</v>
      </c>
      <c r="Q23" s="36">
        <v>3725</v>
      </c>
      <c r="R23" s="36">
        <v>5150</v>
      </c>
      <c r="S23" s="36">
        <v>3288</v>
      </c>
      <c r="T23" s="91">
        <v>6409.844970000001</v>
      </c>
      <c r="U23" s="113">
        <v>9226</v>
      </c>
      <c r="V23" s="155">
        <v>16158</v>
      </c>
      <c r="W23" s="169">
        <v>7402</v>
      </c>
      <c r="X23" s="169">
        <v>16555.794330000001</v>
      </c>
    </row>
    <row r="24" spans="1:24" ht="15" thickBot="1">
      <c r="A24" s="4" t="s">
        <v>69</v>
      </c>
      <c r="B24" s="4">
        <v>859</v>
      </c>
      <c r="C24" s="4">
        <v>1562</v>
      </c>
      <c r="D24" s="4">
        <v>2216</v>
      </c>
      <c r="E24" s="4"/>
      <c r="F24" s="4">
        <v>5375</v>
      </c>
      <c r="G24" s="4">
        <v>1058</v>
      </c>
      <c r="H24" s="4">
        <v>1582</v>
      </c>
      <c r="I24" s="4">
        <v>2113</v>
      </c>
      <c r="J24" s="4">
        <v>3059</v>
      </c>
      <c r="K24" s="4">
        <v>1956</v>
      </c>
      <c r="L24" s="4">
        <v>3626</v>
      </c>
      <c r="M24" s="53">
        <v>4864</v>
      </c>
      <c r="N24" s="43">
        <v>6710</v>
      </c>
      <c r="O24" s="66">
        <v>1674</v>
      </c>
      <c r="P24" s="66">
        <v>3318</v>
      </c>
      <c r="Q24" s="66">
        <v>6581</v>
      </c>
      <c r="R24" s="66">
        <v>9443</v>
      </c>
      <c r="S24" s="66">
        <v>2937</v>
      </c>
      <c r="T24" s="90">
        <v>7034.6299500000086</v>
      </c>
      <c r="U24" s="111">
        <v>15872</v>
      </c>
      <c r="V24" s="157">
        <v>18630</v>
      </c>
      <c r="W24" s="168">
        <v>4124</v>
      </c>
      <c r="X24" s="168">
        <v>4145.1885899999997</v>
      </c>
    </row>
    <row r="25" spans="1:24" ht="15" thickBot="1">
      <c r="A25" s="3" t="s">
        <v>70</v>
      </c>
      <c r="B25" s="3">
        <v>139</v>
      </c>
      <c r="C25" s="3">
        <v>301</v>
      </c>
      <c r="D25" s="3">
        <v>427</v>
      </c>
      <c r="E25" s="3"/>
      <c r="F25" s="3">
        <v>1129</v>
      </c>
      <c r="G25" s="3">
        <v>388</v>
      </c>
      <c r="H25" s="3">
        <v>268</v>
      </c>
      <c r="I25" s="3">
        <v>267</v>
      </c>
      <c r="J25" s="3">
        <v>522</v>
      </c>
      <c r="K25" s="3">
        <v>373</v>
      </c>
      <c r="L25" s="3">
        <v>685</v>
      </c>
      <c r="M25" s="35">
        <v>919</v>
      </c>
      <c r="N25" s="41">
        <v>1177</v>
      </c>
      <c r="O25" s="37">
        <v>271</v>
      </c>
      <c r="P25" s="36">
        <v>354</v>
      </c>
      <c r="Q25" s="37">
        <v>652</v>
      </c>
      <c r="R25" s="36">
        <v>1106</v>
      </c>
      <c r="S25" s="36">
        <v>-44</v>
      </c>
      <c r="T25" s="91">
        <v>319.41530000000006</v>
      </c>
      <c r="U25" s="112">
        <v>-65</v>
      </c>
      <c r="V25" s="156">
        <v>-96</v>
      </c>
      <c r="W25" s="170">
        <v>736</v>
      </c>
      <c r="X25" s="169">
        <v>1067.2436599999999</v>
      </c>
    </row>
    <row r="26" spans="1:24" ht="15" thickBot="1">
      <c r="A26" s="3" t="s">
        <v>71</v>
      </c>
      <c r="B26" s="3">
        <v>139</v>
      </c>
      <c r="C26" s="3">
        <v>299</v>
      </c>
      <c r="D26" s="3">
        <v>427</v>
      </c>
      <c r="E26" s="3"/>
      <c r="F26" s="3">
        <v>643</v>
      </c>
      <c r="G26" s="3">
        <v>0</v>
      </c>
      <c r="H26" s="3">
        <v>0</v>
      </c>
      <c r="I26" s="3">
        <v>0</v>
      </c>
      <c r="J26" s="3">
        <v>98</v>
      </c>
      <c r="K26" s="3">
        <v>389</v>
      </c>
      <c r="L26" s="3">
        <v>655</v>
      </c>
      <c r="M26" s="35">
        <v>901</v>
      </c>
      <c r="N26" s="42">
        <v>766</v>
      </c>
      <c r="O26" s="37">
        <v>453</v>
      </c>
      <c r="P26" s="36">
        <v>776</v>
      </c>
      <c r="Q26" s="37">
        <v>836</v>
      </c>
      <c r="R26" s="36">
        <v>1290</v>
      </c>
      <c r="S26" s="36">
        <v>284</v>
      </c>
      <c r="T26" s="91">
        <v>1098.52</v>
      </c>
      <c r="U26" s="112">
        <v>868</v>
      </c>
      <c r="V26" s="156">
        <v>673</v>
      </c>
      <c r="W26" s="170">
        <v>58</v>
      </c>
      <c r="X26" s="169">
        <v>114.24366000000001</v>
      </c>
    </row>
    <row r="27" spans="1:24" ht="15" thickBot="1">
      <c r="A27" s="3" t="s">
        <v>72</v>
      </c>
      <c r="B27" s="3">
        <v>0</v>
      </c>
      <c r="C27" s="3">
        <v>1</v>
      </c>
      <c r="D27" s="3">
        <v>0</v>
      </c>
      <c r="E27" s="3"/>
      <c r="F27" s="3">
        <v>486</v>
      </c>
      <c r="G27" s="3">
        <v>388</v>
      </c>
      <c r="H27" s="3">
        <v>268</v>
      </c>
      <c r="I27" s="3">
        <v>267</v>
      </c>
      <c r="J27" s="3">
        <v>424</v>
      </c>
      <c r="K27" s="3">
        <v>-16</v>
      </c>
      <c r="L27" s="3">
        <v>30</v>
      </c>
      <c r="M27" s="35">
        <v>18</v>
      </c>
      <c r="N27" s="42">
        <v>412</v>
      </c>
      <c r="O27" s="37">
        <v>-183</v>
      </c>
      <c r="P27" s="37">
        <v>-422</v>
      </c>
      <c r="Q27" s="37">
        <v>-184</v>
      </c>
      <c r="R27" s="36">
        <v>-184</v>
      </c>
      <c r="S27" s="36">
        <v>-328</v>
      </c>
      <c r="T27" s="91">
        <v>-779.10469999999998</v>
      </c>
      <c r="U27" s="112">
        <v>-933</v>
      </c>
      <c r="V27" s="156">
        <v>-769</v>
      </c>
      <c r="W27" s="170">
        <v>678</v>
      </c>
      <c r="X27" s="169">
        <v>953</v>
      </c>
    </row>
    <row r="28" spans="1:24" ht="15" thickBot="1">
      <c r="A28" s="4" t="s">
        <v>73</v>
      </c>
      <c r="B28" s="4">
        <v>720</v>
      </c>
      <c r="C28" s="4">
        <v>1261</v>
      </c>
      <c r="D28" s="4">
        <v>1789</v>
      </c>
      <c r="E28" s="4"/>
      <c r="F28" s="4">
        <v>4246</v>
      </c>
      <c r="G28" s="4">
        <v>670</v>
      </c>
      <c r="H28" s="4">
        <v>1314</v>
      </c>
      <c r="I28" s="4">
        <v>1846</v>
      </c>
      <c r="J28" s="4">
        <v>2537</v>
      </c>
      <c r="K28" s="4">
        <v>1583</v>
      </c>
      <c r="L28" s="4">
        <v>2941</v>
      </c>
      <c r="M28" s="53">
        <v>3945</v>
      </c>
      <c r="N28" s="43">
        <v>5533</v>
      </c>
      <c r="O28" s="66">
        <v>1403</v>
      </c>
      <c r="P28" s="66">
        <v>2965</v>
      </c>
      <c r="Q28" s="66">
        <v>5929</v>
      </c>
      <c r="R28" s="66">
        <v>8336</v>
      </c>
      <c r="S28" s="66">
        <v>2981</v>
      </c>
      <c r="T28" s="90">
        <v>6715.214650000009</v>
      </c>
      <c r="U28" s="111">
        <v>15937</v>
      </c>
      <c r="V28" s="157">
        <v>18726</v>
      </c>
      <c r="W28" s="168">
        <v>3388</v>
      </c>
      <c r="X28" s="209">
        <v>3077.9449300000001</v>
      </c>
    </row>
    <row r="29" spans="1:24" ht="14.25" thickBot="1">
      <c r="A29" s="11" t="s">
        <v>74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87"/>
      <c r="S29" s="87"/>
      <c r="T29" s="87"/>
      <c r="U29" s="87"/>
      <c r="V29" s="87"/>
      <c r="W29" s="87"/>
      <c r="X29" s="87"/>
    </row>
    <row r="30" spans="1:24" ht="15" thickBot="1">
      <c r="A30" s="3" t="s">
        <v>75</v>
      </c>
      <c r="B30" s="3">
        <v>3745</v>
      </c>
      <c r="C30" s="3">
        <v>3772</v>
      </c>
      <c r="D30" s="3">
        <v>4180</v>
      </c>
      <c r="E30" s="3"/>
      <c r="F30" s="3">
        <v>4555</v>
      </c>
      <c r="G30" s="3">
        <v>5494</v>
      </c>
      <c r="H30" s="3">
        <v>5494</v>
      </c>
      <c r="I30" s="3">
        <v>5494</v>
      </c>
      <c r="J30" s="3">
        <v>5494</v>
      </c>
      <c r="K30" s="3">
        <v>5494</v>
      </c>
      <c r="L30" s="3">
        <v>5494</v>
      </c>
      <c r="M30" s="61">
        <v>5494</v>
      </c>
      <c r="N30" s="44">
        <v>5494</v>
      </c>
      <c r="O30" s="38">
        <v>5494</v>
      </c>
      <c r="P30" s="38">
        <v>5494</v>
      </c>
      <c r="Q30" s="38">
        <v>8816</v>
      </c>
      <c r="R30" s="38">
        <v>9169</v>
      </c>
      <c r="S30" s="38">
        <v>12937</v>
      </c>
      <c r="T30" s="38">
        <v>12937</v>
      </c>
      <c r="U30" s="115">
        <v>12937</v>
      </c>
      <c r="V30" s="122">
        <v>12937</v>
      </c>
      <c r="W30" s="122">
        <v>12937</v>
      </c>
      <c r="X30" s="122">
        <v>12937</v>
      </c>
    </row>
    <row r="31" spans="1:24" ht="15" thickBot="1">
      <c r="A31" s="3" t="s">
        <v>76</v>
      </c>
      <c r="B31" s="3">
        <v>3745</v>
      </c>
      <c r="C31" s="3">
        <v>3772</v>
      </c>
      <c r="D31" s="3">
        <v>4180</v>
      </c>
      <c r="E31" s="3"/>
      <c r="F31" s="3">
        <v>4597</v>
      </c>
      <c r="G31" s="3">
        <v>5654</v>
      </c>
      <c r="H31" s="3">
        <v>5654</v>
      </c>
      <c r="I31" s="3">
        <v>5654</v>
      </c>
      <c r="J31" s="3">
        <v>5654</v>
      </c>
      <c r="K31" s="3">
        <v>5654</v>
      </c>
      <c r="L31" s="3">
        <v>5654</v>
      </c>
      <c r="M31" s="34">
        <v>5654</v>
      </c>
      <c r="N31" s="41">
        <v>5654</v>
      </c>
      <c r="O31" s="36">
        <v>5654</v>
      </c>
      <c r="P31" s="36">
        <v>5654</v>
      </c>
      <c r="Q31" s="36">
        <v>8935</v>
      </c>
      <c r="R31" s="36">
        <v>12937</v>
      </c>
      <c r="S31" s="36">
        <v>12937</v>
      </c>
      <c r="T31" s="36">
        <v>12937</v>
      </c>
      <c r="U31" s="114">
        <v>12937</v>
      </c>
      <c r="V31" s="121">
        <v>12937</v>
      </c>
      <c r="W31" s="121">
        <v>12937</v>
      </c>
      <c r="X31" s="121">
        <v>12937</v>
      </c>
    </row>
    <row r="32" spans="1:24" ht="15" thickBot="1">
      <c r="A32" s="3" t="s">
        <v>77</v>
      </c>
      <c r="B32" s="13">
        <v>0.19</v>
      </c>
      <c r="C32" s="13">
        <v>0.33</v>
      </c>
      <c r="D32" s="13">
        <v>0.43</v>
      </c>
      <c r="E32" s="13"/>
      <c r="F32" s="13">
        <v>0.93</v>
      </c>
      <c r="G32" s="13">
        <v>0.12</v>
      </c>
      <c r="H32" s="13">
        <v>0.23917000364033492</v>
      </c>
      <c r="I32" s="13">
        <v>0.34</v>
      </c>
      <c r="J32" s="13">
        <v>0.46</v>
      </c>
      <c r="K32" s="13">
        <v>0.28999999999999998</v>
      </c>
      <c r="L32" s="13">
        <v>0.53531124863487445</v>
      </c>
      <c r="M32" s="35">
        <v>0.72</v>
      </c>
      <c r="N32" s="42">
        <v>1.01</v>
      </c>
      <c r="O32" s="37">
        <v>0.26</v>
      </c>
      <c r="P32" s="37">
        <v>0.54</v>
      </c>
      <c r="Q32" s="83">
        <v>0.67</v>
      </c>
      <c r="R32" s="83">
        <v>0.91</v>
      </c>
      <c r="S32" s="83">
        <v>0.23</v>
      </c>
      <c r="T32" s="83">
        <v>0.53</v>
      </c>
      <c r="U32" s="116">
        <v>1.21</v>
      </c>
      <c r="V32" s="129">
        <v>1.45</v>
      </c>
      <c r="W32" s="171">
        <v>0.26</v>
      </c>
      <c r="X32" s="171">
        <v>0.24</v>
      </c>
    </row>
    <row r="33" spans="1:24" ht="15" thickBot="1">
      <c r="A33" s="3" t="s">
        <v>78</v>
      </c>
      <c r="B33" s="13">
        <v>0.19</v>
      </c>
      <c r="C33" s="13">
        <v>0.33</v>
      </c>
      <c r="D33" s="13">
        <v>0.43</v>
      </c>
      <c r="E33" s="13"/>
      <c r="F33" s="13">
        <v>0.92</v>
      </c>
      <c r="G33" s="13">
        <v>0.12</v>
      </c>
      <c r="H33" s="13">
        <v>0.23240183940573045</v>
      </c>
      <c r="I33" s="13">
        <v>0.33</v>
      </c>
      <c r="J33" s="13">
        <v>0.45</v>
      </c>
      <c r="K33" s="13">
        <v>0.28000000000000003</v>
      </c>
      <c r="L33" s="13">
        <v>0.52016271666077118</v>
      </c>
      <c r="M33" s="64">
        <v>0.7</v>
      </c>
      <c r="N33" s="42">
        <v>0.98</v>
      </c>
      <c r="O33" s="37">
        <v>0.25</v>
      </c>
      <c r="P33" s="37">
        <v>0.52</v>
      </c>
      <c r="Q33" s="37">
        <v>0.66</v>
      </c>
      <c r="R33" s="37">
        <v>0.64</v>
      </c>
      <c r="S33" s="37">
        <v>0.23</v>
      </c>
      <c r="T33" s="37">
        <v>0.53</v>
      </c>
      <c r="U33" s="116">
        <v>1.21</v>
      </c>
      <c r="V33" s="129">
        <v>1.45</v>
      </c>
      <c r="W33" s="171">
        <v>0.26</v>
      </c>
      <c r="X33" s="171">
        <v>0.24</v>
      </c>
    </row>
  </sheetData>
  <mergeCells count="7">
    <mergeCell ref="W1:Z1"/>
    <mergeCell ref="S1:V1"/>
    <mergeCell ref="K1:N1"/>
    <mergeCell ref="A1:A3"/>
    <mergeCell ref="G1:J1"/>
    <mergeCell ref="B1:F1"/>
    <mergeCell ref="O1:R1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7" zoomScaleNormal="100" workbookViewId="0">
      <pane xSplit="1" topLeftCell="Q1" activePane="topRight" state="frozen"/>
      <selection activeCell="A9" sqref="A9"/>
      <selection pane="topRight" activeCell="AB28" sqref="AB28"/>
    </sheetView>
  </sheetViews>
  <sheetFormatPr defaultRowHeight="12.75"/>
  <cols>
    <col min="1" max="1" width="37.7109375" customWidth="1"/>
    <col min="2" max="2" width="12.85546875" customWidth="1"/>
    <col min="3" max="14" width="12" customWidth="1"/>
    <col min="15" max="15" width="12.140625" bestFit="1" customWidth="1"/>
    <col min="16" max="16" width="14.85546875" bestFit="1" customWidth="1"/>
    <col min="17" max="17" width="14.7109375" customWidth="1"/>
    <col min="18" max="18" width="15.42578125" customWidth="1"/>
    <col min="19" max="22" width="14.85546875" bestFit="1" customWidth="1"/>
    <col min="23" max="23" width="13.5703125" style="104" customWidth="1"/>
    <col min="24" max="24" width="14.28515625" style="104" customWidth="1"/>
    <col min="25" max="26" width="8.7109375" style="104"/>
  </cols>
  <sheetData>
    <row r="1" spans="1:26" s="26" customFormat="1" ht="14.25" thickBot="1">
      <c r="A1" s="216" t="s">
        <v>50</v>
      </c>
      <c r="B1" s="221" t="s">
        <v>136</v>
      </c>
      <c r="C1" s="222"/>
      <c r="D1" s="222"/>
      <c r="E1" s="222"/>
      <c r="F1" s="222"/>
      <c r="G1" s="218" t="s">
        <v>134</v>
      </c>
      <c r="H1" s="219"/>
      <c r="I1" s="219"/>
      <c r="J1" s="220"/>
      <c r="K1" s="214" t="s">
        <v>135</v>
      </c>
      <c r="L1" s="215"/>
      <c r="M1" s="215"/>
      <c r="N1" s="215"/>
      <c r="O1" s="214" t="s">
        <v>170</v>
      </c>
      <c r="P1" s="215"/>
      <c r="Q1" s="215"/>
      <c r="R1" s="215"/>
      <c r="S1" s="214" t="s">
        <v>207</v>
      </c>
      <c r="T1" s="215"/>
      <c r="U1" s="215"/>
      <c r="V1" s="215"/>
      <c r="W1" s="214" t="s">
        <v>223</v>
      </c>
      <c r="X1" s="215"/>
      <c r="Y1" s="215"/>
      <c r="Z1" s="215"/>
    </row>
    <row r="2" spans="1:26" ht="40.5">
      <c r="A2" s="216"/>
      <c r="B2" s="14" t="s">
        <v>154</v>
      </c>
      <c r="C2" s="24" t="s">
        <v>155</v>
      </c>
      <c r="D2" s="24" t="s">
        <v>156</v>
      </c>
      <c r="E2" s="223" t="s">
        <v>152</v>
      </c>
      <c r="F2" s="14" t="s">
        <v>157</v>
      </c>
      <c r="G2" s="14" t="s">
        <v>154</v>
      </c>
      <c r="H2" s="24" t="s">
        <v>155</v>
      </c>
      <c r="I2" s="24" t="s">
        <v>156</v>
      </c>
      <c r="J2" s="14" t="s">
        <v>161</v>
      </c>
      <c r="K2" s="14" t="s">
        <v>154</v>
      </c>
      <c r="L2" s="24" t="s">
        <v>155</v>
      </c>
      <c r="M2" s="24" t="s">
        <v>156</v>
      </c>
      <c r="N2" s="14" t="s">
        <v>161</v>
      </c>
      <c r="O2" s="14" t="s">
        <v>154</v>
      </c>
      <c r="P2" s="24" t="s">
        <v>181</v>
      </c>
      <c r="Q2" s="24" t="s">
        <v>182</v>
      </c>
      <c r="R2" s="24" t="s">
        <v>196</v>
      </c>
      <c r="S2" s="14" t="s">
        <v>213</v>
      </c>
      <c r="T2" s="24" t="s">
        <v>181</v>
      </c>
      <c r="U2" s="24" t="s">
        <v>182</v>
      </c>
      <c r="V2" s="24" t="s">
        <v>196</v>
      </c>
      <c r="W2" s="14" t="s">
        <v>213</v>
      </c>
      <c r="X2" s="24" t="s">
        <v>181</v>
      </c>
    </row>
    <row r="3" spans="1:26" ht="27.75" thickBot="1">
      <c r="A3" s="217"/>
      <c r="B3" s="19" t="s">
        <v>148</v>
      </c>
      <c r="C3" s="25" t="s">
        <v>158</v>
      </c>
      <c r="D3" s="19" t="s">
        <v>159</v>
      </c>
      <c r="E3" s="224"/>
      <c r="F3" s="25" t="s">
        <v>160</v>
      </c>
      <c r="G3" s="19" t="s">
        <v>144</v>
      </c>
      <c r="H3" s="19" t="s">
        <v>162</v>
      </c>
      <c r="I3" s="19" t="s">
        <v>163</v>
      </c>
      <c r="J3" s="19" t="s">
        <v>164</v>
      </c>
      <c r="K3" s="19" t="s">
        <v>145</v>
      </c>
      <c r="L3" s="19" t="s">
        <v>165</v>
      </c>
      <c r="M3" s="19" t="s">
        <v>180</v>
      </c>
      <c r="N3" s="19" t="s">
        <v>167</v>
      </c>
      <c r="O3" s="19" t="s">
        <v>171</v>
      </c>
      <c r="P3" s="19" t="s">
        <v>178</v>
      </c>
      <c r="Q3" s="19" t="s">
        <v>179</v>
      </c>
      <c r="R3" s="19" t="s">
        <v>197</v>
      </c>
      <c r="S3" s="19" t="s">
        <v>202</v>
      </c>
      <c r="T3" s="12" t="s">
        <v>208</v>
      </c>
      <c r="U3" s="19" t="s">
        <v>209</v>
      </c>
      <c r="V3" s="19" t="s">
        <v>210</v>
      </c>
      <c r="W3" s="19" t="s">
        <v>224</v>
      </c>
      <c r="X3" s="12" t="s">
        <v>227</v>
      </c>
    </row>
    <row r="4" spans="1:26" ht="15" thickBot="1">
      <c r="A4" s="4" t="s">
        <v>51</v>
      </c>
      <c r="B4" s="4">
        <v>1817</v>
      </c>
      <c r="C4" s="4">
        <f>'RZS narastająco'!C4-'RZS narastająco'!B4</f>
        <v>1450</v>
      </c>
      <c r="D4" s="4">
        <f>'RZS narastająco'!D4-'RZS narastająco'!C4</f>
        <v>1397</v>
      </c>
      <c r="E4" s="4"/>
      <c r="F4" s="4">
        <f>'RZS narastająco'!F4-'RZS narastająco'!D4</f>
        <v>8246</v>
      </c>
      <c r="G4" s="4">
        <v>3470</v>
      </c>
      <c r="H4" s="4">
        <f>'RZS narastająco'!H4-'RZS narastająco'!G4</f>
        <v>4678</v>
      </c>
      <c r="I4" s="4">
        <f>'RZS narastająco'!I4-'RZS narastająco'!H4</f>
        <v>4190</v>
      </c>
      <c r="J4" s="4">
        <f>'RZS narastająco'!J4-'RZS narastająco'!I4</f>
        <v>6229</v>
      </c>
      <c r="K4" s="4">
        <v>6933</v>
      </c>
      <c r="L4" s="4">
        <f>'RZS narastająco'!L4-'RZS narastająco'!K4</f>
        <v>6689</v>
      </c>
      <c r="M4" s="30">
        <v>7595</v>
      </c>
      <c r="N4" s="40">
        <v>8445</v>
      </c>
      <c r="O4" s="65">
        <v>11117</v>
      </c>
      <c r="P4" s="65">
        <v>8442</v>
      </c>
      <c r="Q4" s="65">
        <v>10717</v>
      </c>
      <c r="R4" s="65">
        <v>10744</v>
      </c>
      <c r="S4" s="65">
        <v>10173</v>
      </c>
      <c r="T4" s="65">
        <v>11091.029460000009</v>
      </c>
      <c r="U4" s="118">
        <v>18938</v>
      </c>
      <c r="V4" s="158">
        <v>23235</v>
      </c>
      <c r="W4" s="168">
        <v>27045</v>
      </c>
      <c r="X4" s="90">
        <v>21691.648560000001</v>
      </c>
    </row>
    <row r="5" spans="1:26" ht="15" thickBot="1">
      <c r="A5" s="3" t="s">
        <v>52</v>
      </c>
      <c r="B5" s="3">
        <v>1685</v>
      </c>
      <c r="C5" s="3">
        <f>'RZS narastająco'!C5-'RZS narastająco'!B5</f>
        <v>1441</v>
      </c>
      <c r="D5" s="3">
        <f>'RZS narastająco'!D5-'RZS narastająco'!C5</f>
        <v>1353</v>
      </c>
      <c r="E5" s="3"/>
      <c r="F5" s="3">
        <f>'RZS narastająco'!F5-'RZS narastająco'!D5</f>
        <v>8125</v>
      </c>
      <c r="G5" s="3">
        <v>3159</v>
      </c>
      <c r="H5" s="3">
        <f>'RZS narastająco'!H5-'RZS narastająco'!G5</f>
        <v>4170</v>
      </c>
      <c r="I5" s="3">
        <f>'RZS narastająco'!I5-'RZS narastająco'!H5</f>
        <v>3503</v>
      </c>
      <c r="J5" s="3">
        <f>'RZS narastająco'!J5-'RZS narastająco'!I5</f>
        <v>-9237</v>
      </c>
      <c r="K5" s="3">
        <v>6433</v>
      </c>
      <c r="L5" s="3">
        <f>'RZS narastająco'!L5-'RZS narastająco'!K5</f>
        <v>6218</v>
      </c>
      <c r="M5" s="31">
        <v>6279</v>
      </c>
      <c r="N5" s="41">
        <v>7386</v>
      </c>
      <c r="O5" s="36">
        <v>8564</v>
      </c>
      <c r="P5" s="36">
        <v>7628</v>
      </c>
      <c r="Q5" s="36">
        <v>9721</v>
      </c>
      <c r="R5" s="36">
        <v>9992</v>
      </c>
      <c r="S5" s="36">
        <v>9763</v>
      </c>
      <c r="T5" s="36">
        <v>10521.713800000005</v>
      </c>
      <c r="U5" s="120">
        <v>18152</v>
      </c>
      <c r="V5" s="159">
        <v>21900</v>
      </c>
      <c r="W5" s="169">
        <v>25784</v>
      </c>
      <c r="X5" s="110">
        <v>21157.141439999999</v>
      </c>
      <c r="Y5" s="89"/>
    </row>
    <row r="6" spans="1:26" ht="15" thickBot="1">
      <c r="A6" s="3" t="s">
        <v>53</v>
      </c>
      <c r="B6" s="3">
        <v>132</v>
      </c>
      <c r="C6" s="3">
        <f>'RZS narastająco'!C6-'RZS narastająco'!B6</f>
        <v>9</v>
      </c>
      <c r="D6" s="3">
        <f>'RZS narastająco'!D6-'RZS narastająco'!C6</f>
        <v>28</v>
      </c>
      <c r="E6" s="3"/>
      <c r="F6" s="3">
        <f>'RZS narastająco'!F6-'RZS narastająco'!D6</f>
        <v>93</v>
      </c>
      <c r="G6" s="3">
        <v>295</v>
      </c>
      <c r="H6" s="3">
        <f>'RZS narastająco'!H6-'RZS narastająco'!G6</f>
        <v>492</v>
      </c>
      <c r="I6" s="3">
        <f>'RZS narastająco'!I6-'RZS narastająco'!H6</f>
        <v>651</v>
      </c>
      <c r="J6" s="3">
        <f>'RZS narastająco'!J6-'RZS narastająco'!I6</f>
        <v>1078</v>
      </c>
      <c r="K6" s="3">
        <v>472</v>
      </c>
      <c r="L6" s="3">
        <f>'RZS narastająco'!L6-'RZS narastająco'!K6</f>
        <v>444</v>
      </c>
      <c r="M6" s="31">
        <v>1288</v>
      </c>
      <c r="N6" s="41">
        <v>1026</v>
      </c>
      <c r="O6" s="36">
        <v>2525</v>
      </c>
      <c r="P6" s="36">
        <v>778</v>
      </c>
      <c r="Q6" s="36">
        <v>679</v>
      </c>
      <c r="R6" s="36">
        <v>813</v>
      </c>
      <c r="S6" s="36">
        <v>343</v>
      </c>
      <c r="T6" s="36">
        <v>502.07132000000001</v>
      </c>
      <c r="U6" s="119">
        <v>683</v>
      </c>
      <c r="V6" s="159">
        <v>1260</v>
      </c>
      <c r="W6" s="169">
        <v>1053</v>
      </c>
      <c r="X6" s="110">
        <v>513.05287999999996</v>
      </c>
    </row>
    <row r="7" spans="1:26" ht="15" thickBot="1">
      <c r="A7" s="3" t="s">
        <v>187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1"/>
      <c r="N7" s="41"/>
      <c r="O7" s="36"/>
      <c r="P7" s="36">
        <v>2</v>
      </c>
      <c r="Q7" s="36">
        <v>-2</v>
      </c>
      <c r="R7" s="36">
        <v>318</v>
      </c>
      <c r="S7" s="36">
        <v>32</v>
      </c>
      <c r="T7" s="36">
        <v>20.887740000000456</v>
      </c>
      <c r="U7" s="119">
        <v>26</v>
      </c>
      <c r="V7" s="133">
        <v>41</v>
      </c>
      <c r="W7" s="170">
        <v>76</v>
      </c>
      <c r="X7" s="110">
        <v>8.4567100000002</v>
      </c>
    </row>
    <row r="8" spans="1:26" ht="15" thickBot="1">
      <c r="A8" s="3" t="s">
        <v>54</v>
      </c>
      <c r="B8" s="3">
        <v>0</v>
      </c>
      <c r="C8" s="3">
        <f>'RZS narastająco'!C8-'RZS narastająco'!B8</f>
        <v>0</v>
      </c>
      <c r="D8" s="3">
        <f>'RZS narastająco'!D8-'RZS narastająco'!C8</f>
        <v>16</v>
      </c>
      <c r="E8" s="3"/>
      <c r="F8" s="3">
        <f>'RZS narastająco'!F8-'RZS narastająco'!D8</f>
        <v>28</v>
      </c>
      <c r="G8" s="3">
        <v>16</v>
      </c>
      <c r="H8" s="3">
        <f>'RZS narastająco'!H8-'RZS narastająco'!G8</f>
        <v>16</v>
      </c>
      <c r="I8" s="3">
        <f>'RZS narastająco'!I8-'RZS narastająco'!H8</f>
        <v>36</v>
      </c>
      <c r="J8" s="3">
        <f>'RZS narastająco'!J8-'RZS narastająco'!I8</f>
        <v>28</v>
      </c>
      <c r="K8" s="3">
        <v>28</v>
      </c>
      <c r="L8" s="3">
        <f>'RZS narastająco'!L8-'RZS narastająco'!K8</f>
        <v>27</v>
      </c>
      <c r="M8" s="32">
        <v>28</v>
      </c>
      <c r="N8" s="42">
        <v>34</v>
      </c>
      <c r="O8" s="37">
        <v>28</v>
      </c>
      <c r="P8" s="37">
        <v>34</v>
      </c>
      <c r="Q8" s="37">
        <v>318</v>
      </c>
      <c r="R8" s="37">
        <v>-379</v>
      </c>
      <c r="S8" s="37">
        <v>33</v>
      </c>
      <c r="T8" s="37">
        <v>48.3566</v>
      </c>
      <c r="U8" s="119">
        <v>77</v>
      </c>
      <c r="V8" s="133">
        <v>33</v>
      </c>
      <c r="W8" s="170">
        <v>132</v>
      </c>
      <c r="X8" s="110">
        <v>14</v>
      </c>
      <c r="Y8" s="89"/>
    </row>
    <row r="9" spans="1:26" ht="15" thickBot="1">
      <c r="A9" s="4" t="s">
        <v>55</v>
      </c>
      <c r="B9" s="4">
        <v>457</v>
      </c>
      <c r="C9" s="4">
        <f>'RZS narastająco'!C9-'RZS narastająco'!B9</f>
        <v>299</v>
      </c>
      <c r="D9" s="4">
        <f>'RZS narastająco'!D9-'RZS narastająco'!C9</f>
        <v>287</v>
      </c>
      <c r="E9" s="4"/>
      <c r="F9" s="4">
        <f>'RZS narastająco'!F9-'RZS narastająco'!D9</f>
        <v>2012</v>
      </c>
      <c r="G9" s="4">
        <v>1105</v>
      </c>
      <c r="H9" s="4">
        <f>'RZS narastająco'!H9-'RZS narastająco'!G9</f>
        <v>1697</v>
      </c>
      <c r="I9" s="4">
        <f>'RZS narastająco'!I9-'RZS narastająco'!H9</f>
        <v>1774</v>
      </c>
      <c r="J9" s="4">
        <f>'RZS narastająco'!J9-'RZS narastająco'!I9</f>
        <v>3119</v>
      </c>
      <c r="K9" s="4">
        <v>2580</v>
      </c>
      <c r="L9" s="4">
        <f>'RZS narastająco'!L9-'RZS narastająco'!K9</f>
        <v>3219</v>
      </c>
      <c r="M9" s="33">
        <v>4014</v>
      </c>
      <c r="N9" s="43">
        <v>3638</v>
      </c>
      <c r="O9" s="66">
        <v>5947</v>
      </c>
      <c r="P9" s="66">
        <v>4151</v>
      </c>
      <c r="Q9" s="66">
        <v>4389</v>
      </c>
      <c r="R9" s="66">
        <v>3592</v>
      </c>
      <c r="S9" s="66">
        <v>2735</v>
      </c>
      <c r="T9" s="66">
        <v>2534.8506099999977</v>
      </c>
      <c r="U9" s="118">
        <v>4498</v>
      </c>
      <c r="V9" s="160">
        <v>8629</v>
      </c>
      <c r="W9" s="168">
        <v>10352</v>
      </c>
      <c r="X9" s="90">
        <v>8422.1417000000001</v>
      </c>
    </row>
    <row r="10" spans="1:26" ht="15" thickBot="1">
      <c r="A10" s="3" t="s">
        <v>56</v>
      </c>
      <c r="B10" s="3">
        <v>325</v>
      </c>
      <c r="C10" s="3">
        <f>'RZS narastająco'!C10-'RZS narastająco'!B10</f>
        <v>290</v>
      </c>
      <c r="D10" s="3">
        <f>'RZS narastająco'!D10-'RZS narastająco'!C10</f>
        <v>259</v>
      </c>
      <c r="E10" s="3"/>
      <c r="F10" s="3">
        <f>'RZS narastająco'!F10-'RZS narastająco'!D10</f>
        <v>1919</v>
      </c>
      <c r="G10" s="3">
        <v>810</v>
      </c>
      <c r="H10" s="3">
        <f>'RZS narastająco'!H10-'RZS narastająco'!G10</f>
        <v>1308</v>
      </c>
      <c r="I10" s="3">
        <f>'RZS narastająco'!I10-'RZS narastająco'!H10</f>
        <v>1124</v>
      </c>
      <c r="J10" s="3">
        <f>'RZS narastająco'!J10-'RZS narastająco'!I10</f>
        <v>2040</v>
      </c>
      <c r="K10" s="3">
        <v>2691</v>
      </c>
      <c r="L10" s="3">
        <f>'RZS narastająco'!L10-'RZS narastająco'!K10</f>
        <v>2314</v>
      </c>
      <c r="M10" s="31">
        <v>2722</v>
      </c>
      <c r="N10" s="41">
        <v>2800</v>
      </c>
      <c r="O10" s="36">
        <v>3568</v>
      </c>
      <c r="P10" s="36">
        <v>3348</v>
      </c>
      <c r="Q10" s="36">
        <v>3519</v>
      </c>
      <c r="R10" s="36">
        <v>2474</v>
      </c>
      <c r="S10" s="36">
        <v>2322</v>
      </c>
      <c r="T10" s="36">
        <v>1986.3537599999981</v>
      </c>
      <c r="U10" s="120">
        <v>3730</v>
      </c>
      <c r="V10" s="159">
        <v>7295</v>
      </c>
      <c r="W10" s="169">
        <v>9218</v>
      </c>
      <c r="X10" s="110">
        <v>7813.3226099999993</v>
      </c>
    </row>
    <row r="11" spans="1:26" ht="15" thickBot="1">
      <c r="A11" s="3" t="s">
        <v>57</v>
      </c>
      <c r="B11" s="3">
        <v>132</v>
      </c>
      <c r="C11" s="3">
        <f>'RZS narastająco'!C11-'RZS narastająco'!B11</f>
        <v>9</v>
      </c>
      <c r="D11" s="3">
        <f>'RZS narastająco'!D11-'RZS narastająco'!C11</f>
        <v>28</v>
      </c>
      <c r="E11" s="3"/>
      <c r="F11" s="3">
        <f>'RZS narastająco'!F11-'RZS narastająco'!D11</f>
        <v>93</v>
      </c>
      <c r="G11" s="3">
        <v>295</v>
      </c>
      <c r="H11" s="3">
        <f>'RZS narastająco'!H11-'RZS narastająco'!G11</f>
        <v>389</v>
      </c>
      <c r="I11" s="3">
        <f>'RZS narastająco'!I11-'RZS narastająco'!H11</f>
        <v>650</v>
      </c>
      <c r="J11" s="3">
        <f>'RZS narastająco'!J11-'RZS narastająco'!I11</f>
        <v>1079</v>
      </c>
      <c r="K11" s="3">
        <v>443</v>
      </c>
      <c r="L11" s="3">
        <f>'RZS narastająco'!L11-'RZS narastająco'!K11</f>
        <v>320</v>
      </c>
      <c r="M11" s="31">
        <v>1280</v>
      </c>
      <c r="N11" s="42">
        <v>819</v>
      </c>
      <c r="O11" s="36">
        <v>2365</v>
      </c>
      <c r="P11" s="36">
        <v>781</v>
      </c>
      <c r="Q11" s="36">
        <v>848</v>
      </c>
      <c r="R11" s="36">
        <v>1050</v>
      </c>
      <c r="S11" s="36">
        <v>358</v>
      </c>
      <c r="T11" s="36">
        <v>508.36592999999993</v>
      </c>
      <c r="U11" s="119">
        <v>703</v>
      </c>
      <c r="V11" s="159">
        <v>1271</v>
      </c>
      <c r="W11" s="170">
        <v>993</v>
      </c>
      <c r="X11" s="110">
        <v>440.56583000000001</v>
      </c>
    </row>
    <row r="12" spans="1:26" ht="15" thickBot="1">
      <c r="A12" s="3" t="s">
        <v>198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1"/>
      <c r="N12" s="42"/>
      <c r="O12" s="36"/>
      <c r="P12" s="36"/>
      <c r="Q12" s="36"/>
      <c r="R12" s="36">
        <v>59</v>
      </c>
      <c r="S12" s="36">
        <v>0</v>
      </c>
      <c r="T12" s="36">
        <v>0</v>
      </c>
      <c r="U12" s="117">
        <v>0</v>
      </c>
      <c r="V12" s="133">
        <v>45</v>
      </c>
      <c r="W12" s="170">
        <v>121</v>
      </c>
      <c r="X12" s="110">
        <v>132.77154999999999</v>
      </c>
    </row>
    <row r="13" spans="1:26" ht="15" thickBot="1">
      <c r="A13" s="3" t="s">
        <v>58</v>
      </c>
      <c r="B13" s="178">
        <v>0</v>
      </c>
      <c r="C13" s="178">
        <v>0</v>
      </c>
      <c r="D13" s="178">
        <v>0</v>
      </c>
      <c r="E13" s="178"/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15</v>
      </c>
      <c r="L13" s="178">
        <v>0</v>
      </c>
      <c r="M13" s="32">
        <v>13</v>
      </c>
      <c r="N13" s="42">
        <v>17</v>
      </c>
      <c r="O13" s="37">
        <v>14</v>
      </c>
      <c r="P13" s="36">
        <v>18</v>
      </c>
      <c r="Q13" s="37">
        <v>26</v>
      </c>
      <c r="R13" s="37">
        <v>46</v>
      </c>
      <c r="S13" s="37">
        <v>55</v>
      </c>
      <c r="T13" s="37">
        <v>40</v>
      </c>
      <c r="U13" s="119">
        <v>65</v>
      </c>
      <c r="V13" s="133">
        <v>18</v>
      </c>
      <c r="W13" s="170">
        <v>20</v>
      </c>
      <c r="X13" s="110">
        <v>35.48171</v>
      </c>
    </row>
    <row r="14" spans="1:26" ht="15" thickBot="1">
      <c r="A14" s="4" t="s">
        <v>59</v>
      </c>
      <c r="B14" s="4">
        <v>1360</v>
      </c>
      <c r="C14" s="4">
        <f>'RZS narastająco'!C14-'RZS narastająco'!B14</f>
        <v>1151</v>
      </c>
      <c r="D14" s="4">
        <f>'RZS narastająco'!D14-'RZS narastająco'!C14</f>
        <v>1110</v>
      </c>
      <c r="E14" s="4"/>
      <c r="F14" s="4">
        <f>'RZS narastająco'!F14-'RZS narastająco'!D14</f>
        <v>6234</v>
      </c>
      <c r="G14" s="4">
        <v>2365</v>
      </c>
      <c r="H14" s="4">
        <f>'RZS narastająco'!H14-'RZS narastająco'!G14</f>
        <v>2981</v>
      </c>
      <c r="I14" s="4">
        <f>'RZS narastająco'!I14-'RZS narastająco'!H14</f>
        <v>2415</v>
      </c>
      <c r="J14" s="4">
        <f>'RZS narastająco'!J14-'RZS narastająco'!I14</f>
        <v>3111</v>
      </c>
      <c r="K14" s="4">
        <v>3784</v>
      </c>
      <c r="L14" s="4">
        <f>'RZS narastająco'!L14-'RZS narastająco'!K14</f>
        <v>4039</v>
      </c>
      <c r="M14" s="33">
        <v>3580</v>
      </c>
      <c r="N14" s="43">
        <v>4809</v>
      </c>
      <c r="O14" s="66">
        <v>5170</v>
      </c>
      <c r="P14" s="66">
        <v>4291</v>
      </c>
      <c r="Q14" s="66">
        <v>6328</v>
      </c>
      <c r="R14" s="66">
        <v>7152</v>
      </c>
      <c r="S14" s="66">
        <v>7437</v>
      </c>
      <c r="T14" s="66">
        <v>8557.1788500000112</v>
      </c>
      <c r="U14" s="118">
        <v>14440</v>
      </c>
      <c r="V14" s="160">
        <v>14606</v>
      </c>
      <c r="W14" s="168">
        <v>16693</v>
      </c>
      <c r="X14" s="90">
        <v>13269.506859999998</v>
      </c>
    </row>
    <row r="15" spans="1:26" ht="15" thickBot="1">
      <c r="A15" s="3" t="s">
        <v>60</v>
      </c>
      <c r="B15" s="3">
        <v>0</v>
      </c>
      <c r="C15" s="3">
        <f>'RZS narastająco'!C15-'RZS narastająco'!B15</f>
        <v>0</v>
      </c>
      <c r="D15" s="3">
        <f>'RZS narastająco'!D15-'RZS narastająco'!C15</f>
        <v>0</v>
      </c>
      <c r="E15" s="3"/>
      <c r="F15" s="3">
        <f>'RZS narastająco'!F15-'RZS narastająco'!D15</f>
        <v>0</v>
      </c>
      <c r="G15" s="3">
        <v>0</v>
      </c>
      <c r="H15" s="3">
        <f>'RZS narastająco'!H15-'RZS narastająco'!G15</f>
        <v>0</v>
      </c>
      <c r="I15" s="3">
        <f>'RZS narastająco'!I15-'RZS narastająco'!H15</f>
        <v>0</v>
      </c>
      <c r="J15" s="3">
        <f>'RZS narastająco'!J15-'RZS narastająco'!I15</f>
        <v>0</v>
      </c>
      <c r="K15" s="3">
        <v>0</v>
      </c>
      <c r="L15" s="3">
        <f>'RZS narastająco'!L15-'RZS narastająco'!K15</f>
        <v>0</v>
      </c>
      <c r="M15" s="32">
        <v>0</v>
      </c>
      <c r="N15" s="42">
        <v>0</v>
      </c>
      <c r="O15" s="37">
        <v>0</v>
      </c>
      <c r="P15" s="37">
        <v>0</v>
      </c>
      <c r="Q15" s="37">
        <v>0</v>
      </c>
      <c r="R15" s="37">
        <v>0</v>
      </c>
      <c r="S15" s="36">
        <v>0</v>
      </c>
      <c r="T15" s="36">
        <v>0</v>
      </c>
      <c r="U15" s="119">
        <v>0</v>
      </c>
      <c r="V15" s="133">
        <v>0</v>
      </c>
      <c r="W15" s="170">
        <v>0</v>
      </c>
      <c r="X15" s="110">
        <v>0</v>
      </c>
    </row>
    <row r="16" spans="1:26" ht="15" thickBot="1">
      <c r="A16" s="3" t="s">
        <v>61</v>
      </c>
      <c r="B16" s="3">
        <v>512</v>
      </c>
      <c r="C16" s="3">
        <f>'RZS narastająco'!C16-'RZS narastająco'!B16</f>
        <v>447</v>
      </c>
      <c r="D16" s="3">
        <f>'RZS narastająco'!D16-'RZS narastająco'!C16</f>
        <v>-686</v>
      </c>
      <c r="E16" s="3"/>
      <c r="F16" s="3">
        <f>'RZS narastająco'!F16-'RZS narastająco'!D16</f>
        <v>327</v>
      </c>
      <c r="G16" s="3">
        <v>292</v>
      </c>
      <c r="H16" s="3">
        <f>'RZS narastająco'!H16-'RZS narastająco'!G16</f>
        <v>578</v>
      </c>
      <c r="I16" s="3">
        <f>'RZS narastająco'!I16-'RZS narastająco'!H16</f>
        <v>138</v>
      </c>
      <c r="J16" s="3">
        <f>'RZS narastająco'!J16-'RZS narastająco'!I16</f>
        <v>327</v>
      </c>
      <c r="K16" s="3">
        <v>324</v>
      </c>
      <c r="L16" s="3">
        <f>'RZS narastająco'!L16-'RZS narastająco'!K16</f>
        <v>327</v>
      </c>
      <c r="M16" s="32">
        <v>353</v>
      </c>
      <c r="N16" s="42">
        <v>579</v>
      </c>
      <c r="O16" s="37">
        <v>472</v>
      </c>
      <c r="P16" s="36">
        <v>555</v>
      </c>
      <c r="Q16" s="37">
        <v>924</v>
      </c>
      <c r="R16" s="36">
        <v>1294</v>
      </c>
      <c r="S16" s="36">
        <v>1214</v>
      </c>
      <c r="T16" s="36">
        <v>1441.7302</v>
      </c>
      <c r="U16" s="120">
        <v>1342</v>
      </c>
      <c r="V16" s="159">
        <v>2481</v>
      </c>
      <c r="W16" s="169">
        <v>1995</v>
      </c>
      <c r="X16" s="110">
        <v>2481.8701900000005</v>
      </c>
    </row>
    <row r="17" spans="1:24" ht="15" thickBot="1">
      <c r="A17" s="3" t="s">
        <v>62</v>
      </c>
      <c r="B17" s="3">
        <v>0</v>
      </c>
      <c r="C17" s="3">
        <f>'RZS narastająco'!C17-'RZS narastająco'!B17</f>
        <v>0</v>
      </c>
      <c r="D17" s="3">
        <f>'RZS narastająco'!D17-'RZS narastająco'!C17</f>
        <v>1305</v>
      </c>
      <c r="E17" s="3"/>
      <c r="F17" s="3">
        <f>'RZS narastająco'!F17-'RZS narastająco'!D17</f>
        <v>2147</v>
      </c>
      <c r="G17" s="3">
        <v>401</v>
      </c>
      <c r="H17" s="3">
        <f>'RZS narastająco'!H17-'RZS narastająco'!G17</f>
        <v>738</v>
      </c>
      <c r="I17" s="3">
        <f>'RZS narastająco'!I17-'RZS narastająco'!H17</f>
        <v>671</v>
      </c>
      <c r="J17" s="3">
        <f>'RZS narastająco'!J17-'RZS narastająco'!I17</f>
        <v>779</v>
      </c>
      <c r="K17" s="3">
        <v>711</v>
      </c>
      <c r="L17" s="3">
        <f>'RZS narastająco'!L17-'RZS narastająco'!K17</f>
        <v>818</v>
      </c>
      <c r="M17" s="32">
        <v>625</v>
      </c>
      <c r="N17" s="42">
        <v>723</v>
      </c>
      <c r="O17" s="37">
        <v>764</v>
      </c>
      <c r="P17" s="36">
        <v>584</v>
      </c>
      <c r="Q17" s="37">
        <v>634</v>
      </c>
      <c r="R17" s="36">
        <v>1345</v>
      </c>
      <c r="S17" s="36">
        <v>1275</v>
      </c>
      <c r="T17" s="36">
        <v>1733.7471399999999</v>
      </c>
      <c r="U17" s="120">
        <v>2316</v>
      </c>
      <c r="V17" s="159">
        <v>2343</v>
      </c>
      <c r="W17" s="169">
        <v>2953</v>
      </c>
      <c r="X17" s="110">
        <v>2984</v>
      </c>
    </row>
    <row r="18" spans="1:24" ht="15" thickBot="1">
      <c r="A18" s="4" t="s">
        <v>63</v>
      </c>
      <c r="B18" s="4">
        <v>848</v>
      </c>
      <c r="C18" s="4">
        <f>'RZS narastająco'!C18-'RZS narastająco'!B18</f>
        <v>703</v>
      </c>
      <c r="D18" s="4">
        <f>'RZS narastająco'!D18-'RZS narastająco'!C18</f>
        <v>492</v>
      </c>
      <c r="E18" s="4"/>
      <c r="F18" s="4">
        <f>'RZS narastająco'!F18-'RZS narastająco'!D18</f>
        <v>3760</v>
      </c>
      <c r="G18" s="4">
        <v>1672</v>
      </c>
      <c r="H18" s="4">
        <f>'RZS narastająco'!H18-'RZS narastająco'!G18</f>
        <v>1665</v>
      </c>
      <c r="I18" s="4">
        <f>'RZS narastająco'!I18-'RZS narastająco'!H18</f>
        <v>1606</v>
      </c>
      <c r="J18" s="4">
        <f>'RZS narastająco'!J18-'RZS narastająco'!I18</f>
        <v>2004</v>
      </c>
      <c r="K18" s="4">
        <v>2749</v>
      </c>
      <c r="L18" s="4">
        <f>'RZS narastająco'!L18-'RZS narastająco'!K18</f>
        <v>2894</v>
      </c>
      <c r="M18" s="33">
        <v>2603</v>
      </c>
      <c r="N18" s="43">
        <v>3506</v>
      </c>
      <c r="O18" s="66">
        <v>3934</v>
      </c>
      <c r="P18" s="66">
        <v>3152</v>
      </c>
      <c r="Q18" s="66">
        <v>4769</v>
      </c>
      <c r="R18" s="66">
        <v>4514</v>
      </c>
      <c r="S18" s="66">
        <v>4947</v>
      </c>
      <c r="T18" s="66">
        <v>5382.7015100000099</v>
      </c>
      <c r="U18" s="118">
        <v>10782</v>
      </c>
      <c r="V18" s="160">
        <v>9782</v>
      </c>
      <c r="W18" s="168">
        <v>11745</v>
      </c>
      <c r="X18" s="90">
        <v>7804.3569099999986</v>
      </c>
    </row>
    <row r="19" spans="1:24" ht="15" thickBot="1">
      <c r="A19" s="3" t="s">
        <v>64</v>
      </c>
      <c r="B19" s="3">
        <v>3</v>
      </c>
      <c r="C19" s="3">
        <f>'RZS narastająco'!C19-'RZS narastająco'!B19</f>
        <v>8</v>
      </c>
      <c r="D19" s="3">
        <f>'RZS narastająco'!D19-'RZS narastająco'!C19</f>
        <v>22</v>
      </c>
      <c r="E19" s="3"/>
      <c r="F19" s="3">
        <f>'RZS narastająco'!F19-'RZS narastająco'!D19</f>
        <v>125</v>
      </c>
      <c r="G19" s="3">
        <v>18</v>
      </c>
      <c r="H19" s="3">
        <f>'RZS narastająco'!H19-'RZS narastająco'!G19</f>
        <v>-5</v>
      </c>
      <c r="I19" s="3">
        <f>'RZS narastająco'!I19-'RZS narastająco'!H19</f>
        <v>310</v>
      </c>
      <c r="J19" s="3">
        <f>'RZS narastająco'!J19-'RZS narastająco'!I19</f>
        <v>-162</v>
      </c>
      <c r="K19" s="3">
        <v>12</v>
      </c>
      <c r="L19" s="3">
        <f>'RZS narastająco'!L19-'RZS narastająco'!K19</f>
        <v>23</v>
      </c>
      <c r="M19" s="32">
        <v>0</v>
      </c>
      <c r="N19" s="42">
        <v>28</v>
      </c>
      <c r="O19" s="37">
        <v>0</v>
      </c>
      <c r="P19" s="36">
        <v>0</v>
      </c>
      <c r="Q19" s="37">
        <v>0</v>
      </c>
      <c r="R19" s="37">
        <v>55</v>
      </c>
      <c r="S19" s="36">
        <v>38</v>
      </c>
      <c r="T19" s="36">
        <v>226.44839999999999</v>
      </c>
      <c r="U19" s="119">
        <v>263</v>
      </c>
      <c r="V19" s="133">
        <v>269</v>
      </c>
      <c r="W19" s="170">
        <v>104</v>
      </c>
      <c r="X19" s="110">
        <v>119.01963000000001</v>
      </c>
    </row>
    <row r="20" spans="1:24" ht="15" thickBot="1">
      <c r="A20" s="3" t="s">
        <v>65</v>
      </c>
      <c r="B20" s="3">
        <v>3</v>
      </c>
      <c r="C20" s="3">
        <f>'RZS narastająco'!C20-'RZS narastająco'!B20</f>
        <v>16</v>
      </c>
      <c r="D20" s="3">
        <f>'RZS narastająco'!D20-'RZS narastająco'!C20</f>
        <v>-2</v>
      </c>
      <c r="E20" s="3"/>
      <c r="F20" s="3">
        <f>'RZS narastająco'!F20-'RZS narastająco'!D20</f>
        <v>18</v>
      </c>
      <c r="G20" s="3">
        <v>154</v>
      </c>
      <c r="H20" s="3">
        <f>'RZS narastająco'!H20-'RZS narastająco'!G20</f>
        <v>204</v>
      </c>
      <c r="I20" s="3">
        <f>'RZS narastająco'!I20-'RZS narastająco'!H20</f>
        <v>510</v>
      </c>
      <c r="J20" s="3">
        <f>'RZS narastająco'!J20-'RZS narastająco'!I20</f>
        <v>53</v>
      </c>
      <c r="K20" s="3">
        <v>99</v>
      </c>
      <c r="L20" s="3">
        <f>'RZS narastająco'!L20-'RZS narastająco'!K20</f>
        <v>150</v>
      </c>
      <c r="M20" s="32">
        <v>520</v>
      </c>
      <c r="N20" s="42">
        <v>495</v>
      </c>
      <c r="O20" s="36">
        <v>1134</v>
      </c>
      <c r="P20" s="36">
        <v>330</v>
      </c>
      <c r="Q20" s="36">
        <v>286</v>
      </c>
      <c r="R20" s="36">
        <v>343</v>
      </c>
      <c r="S20" s="36">
        <v>160</v>
      </c>
      <c r="T20" s="36">
        <v>39.009429999999981</v>
      </c>
      <c r="U20" s="119">
        <v>426</v>
      </c>
      <c r="V20" s="133">
        <v>726</v>
      </c>
      <c r="W20" s="170">
        <v>367</v>
      </c>
      <c r="X20" s="110">
        <v>383.97243999999989</v>
      </c>
    </row>
    <row r="21" spans="1:24" ht="15" thickBot="1">
      <c r="A21" s="4" t="s">
        <v>66</v>
      </c>
      <c r="B21" s="4">
        <v>848</v>
      </c>
      <c r="C21" s="4">
        <f>'RZS narastająco'!C21-'RZS narastająco'!B21</f>
        <v>695</v>
      </c>
      <c r="D21" s="4">
        <f>'RZS narastająco'!D21-'RZS narastająco'!C21</f>
        <v>516</v>
      </c>
      <c r="E21" s="4"/>
      <c r="F21" s="4">
        <f>'RZS narastająco'!F21-'RZS narastająco'!D21</f>
        <v>3867</v>
      </c>
      <c r="G21" s="4">
        <v>1536</v>
      </c>
      <c r="H21" s="4">
        <f>'RZS narastająco'!H21-'RZS narastająco'!G21</f>
        <v>1455</v>
      </c>
      <c r="I21" s="4">
        <f>'RZS narastająco'!I21-'RZS narastająco'!H21</f>
        <v>1407</v>
      </c>
      <c r="J21" s="4">
        <f>'RZS narastająco'!J21-'RZS narastająco'!I21</f>
        <v>1790</v>
      </c>
      <c r="K21" s="4">
        <v>2662</v>
      </c>
      <c r="L21" s="4">
        <f>'RZS narastająco'!L21-'RZS narastająco'!K21</f>
        <v>2766</v>
      </c>
      <c r="M21" s="33">
        <v>2084</v>
      </c>
      <c r="N21" s="43">
        <v>3039</v>
      </c>
      <c r="O21" s="66">
        <v>2800</v>
      </c>
      <c r="P21" s="66">
        <v>2822</v>
      </c>
      <c r="Q21" s="66">
        <v>4483</v>
      </c>
      <c r="R21" s="66">
        <v>4226</v>
      </c>
      <c r="S21" s="66">
        <v>4825</v>
      </c>
      <c r="T21" s="66">
        <v>5570.1404800000091</v>
      </c>
      <c r="U21" s="118">
        <v>10619</v>
      </c>
      <c r="V21" s="160">
        <v>9326</v>
      </c>
      <c r="W21" s="168">
        <v>11482</v>
      </c>
      <c r="X21" s="90">
        <v>7539.4040999999997</v>
      </c>
    </row>
    <row r="22" spans="1:24" ht="15" thickBot="1">
      <c r="A22" s="3" t="s">
        <v>67</v>
      </c>
      <c r="B22" s="3">
        <v>12</v>
      </c>
      <c r="C22" s="3">
        <f>'RZS narastająco'!C22-'RZS narastająco'!B22</f>
        <v>7</v>
      </c>
      <c r="D22" s="3">
        <f>'RZS narastająco'!D22-'RZS narastająco'!C22</f>
        <v>141</v>
      </c>
      <c r="E22" s="3"/>
      <c r="F22" s="3">
        <f>'RZS narastająco'!F22-'RZS narastająco'!D22</f>
        <v>44</v>
      </c>
      <c r="G22" s="3">
        <v>21</v>
      </c>
      <c r="H22" s="3">
        <f>'RZS narastająco'!H22-'RZS narastająco'!G22</f>
        <v>20</v>
      </c>
      <c r="I22" s="3">
        <f>'RZS narastająco'!I22-'RZS narastająco'!H22</f>
        <v>5</v>
      </c>
      <c r="J22" s="3">
        <f>'RZS narastająco'!J22-'RZS narastająco'!I22</f>
        <v>17</v>
      </c>
      <c r="K22" s="3">
        <v>60</v>
      </c>
      <c r="L22" s="3">
        <f>'RZS narastająco'!L22-'RZS narastająco'!K22</f>
        <v>-35</v>
      </c>
      <c r="M22" s="32">
        <v>22</v>
      </c>
      <c r="N22" s="42">
        <v>10</v>
      </c>
      <c r="O22" s="37">
        <v>9</v>
      </c>
      <c r="P22" s="36">
        <v>8</v>
      </c>
      <c r="Q22" s="37">
        <v>184</v>
      </c>
      <c r="R22" s="37">
        <v>61</v>
      </c>
      <c r="S22" s="36">
        <v>1399</v>
      </c>
      <c r="T22" s="36">
        <v>1650.3344400000001</v>
      </c>
      <c r="U22" s="120">
        <v>1035</v>
      </c>
      <c r="V22" s="133">
        <v>364</v>
      </c>
      <c r="W22" s="170">
        <v>44</v>
      </c>
      <c r="X22" s="110">
        <v>1635.5788200000002</v>
      </c>
    </row>
    <row r="23" spans="1:24" ht="15" thickBot="1">
      <c r="A23" s="3" t="s">
        <v>68</v>
      </c>
      <c r="B23" s="3">
        <v>1</v>
      </c>
      <c r="C23" s="3">
        <f>'RZS narastająco'!C23-'RZS narastająco'!B23</f>
        <v>-1</v>
      </c>
      <c r="D23" s="3">
        <f>'RZS narastająco'!D23-'RZS narastająco'!C23</f>
        <v>3</v>
      </c>
      <c r="E23" s="3"/>
      <c r="F23" s="3">
        <f>'RZS narastająco'!F23-'RZS narastająco'!D23</f>
        <v>752</v>
      </c>
      <c r="G23" s="3">
        <v>499</v>
      </c>
      <c r="H23" s="3">
        <f>'RZS narastająco'!H23-'RZS narastająco'!G23</f>
        <v>951</v>
      </c>
      <c r="I23" s="3">
        <f>'RZS narastająco'!I23-'RZS narastająco'!H23</f>
        <v>881</v>
      </c>
      <c r="J23" s="3">
        <f>'RZS narastająco'!J23-'RZS narastająco'!I23</f>
        <v>861</v>
      </c>
      <c r="K23" s="3">
        <v>766</v>
      </c>
      <c r="L23" s="3">
        <f>'RZS narastająco'!L23-'RZS narastająco'!K23</f>
        <v>1061</v>
      </c>
      <c r="M23" s="32">
        <v>867</v>
      </c>
      <c r="N23" s="41">
        <v>1204</v>
      </c>
      <c r="O23" s="36">
        <v>1135</v>
      </c>
      <c r="P23" s="36">
        <v>1186</v>
      </c>
      <c r="Q23" s="36">
        <v>1404</v>
      </c>
      <c r="R23" s="36">
        <v>1425</v>
      </c>
      <c r="S23" s="36">
        <v>3288</v>
      </c>
      <c r="T23" s="36">
        <v>3121.844970000001</v>
      </c>
      <c r="U23" s="120">
        <v>2816</v>
      </c>
      <c r="V23" s="159">
        <v>6932</v>
      </c>
      <c r="W23" s="169">
        <v>7402</v>
      </c>
      <c r="X23" s="110">
        <v>9153.7943300000006</v>
      </c>
    </row>
    <row r="24" spans="1:24" ht="15" thickBot="1">
      <c r="A24" s="4" t="s">
        <v>69</v>
      </c>
      <c r="B24" s="4">
        <v>859</v>
      </c>
      <c r="C24" s="4">
        <f>'RZS narastająco'!C24-'RZS narastająco'!B24</f>
        <v>703</v>
      </c>
      <c r="D24" s="4">
        <f>'RZS narastająco'!D24-'RZS narastająco'!C24</f>
        <v>654</v>
      </c>
      <c r="E24" s="4"/>
      <c r="F24" s="4">
        <f>'RZS narastająco'!F24-'RZS narastająco'!D24</f>
        <v>3159</v>
      </c>
      <c r="G24" s="4">
        <v>1058</v>
      </c>
      <c r="H24" s="4">
        <f>'RZS narastająco'!H24-'RZS narastająco'!G24</f>
        <v>524</v>
      </c>
      <c r="I24" s="4">
        <f>'RZS narastająco'!I24-'RZS narastająco'!H24</f>
        <v>531</v>
      </c>
      <c r="J24" s="4">
        <f>'RZS narastająco'!J24-'RZS narastająco'!I24</f>
        <v>946</v>
      </c>
      <c r="K24" s="4">
        <v>1956</v>
      </c>
      <c r="L24" s="4">
        <f>'RZS narastająco'!L24-'RZS narastająco'!K24</f>
        <v>1670</v>
      </c>
      <c r="M24" s="33">
        <v>1238</v>
      </c>
      <c r="N24" s="43">
        <v>1846</v>
      </c>
      <c r="O24" s="66">
        <v>1674</v>
      </c>
      <c r="P24" s="66">
        <v>1644</v>
      </c>
      <c r="Q24" s="66">
        <v>3263</v>
      </c>
      <c r="R24" s="66">
        <v>2862</v>
      </c>
      <c r="S24" s="66">
        <v>2937</v>
      </c>
      <c r="T24" s="66">
        <v>4097.6299500000086</v>
      </c>
      <c r="U24" s="118">
        <v>8838</v>
      </c>
      <c r="V24" s="160">
        <v>2758</v>
      </c>
      <c r="W24" s="168">
        <v>4124</v>
      </c>
      <c r="X24" s="90">
        <v>21.188589999999749</v>
      </c>
    </row>
    <row r="25" spans="1:24" ht="15" thickBot="1">
      <c r="A25" s="3" t="s">
        <v>70</v>
      </c>
      <c r="B25" s="3">
        <v>139</v>
      </c>
      <c r="C25" s="3">
        <f>'RZS narastająco'!C25-'RZS narastająco'!B25</f>
        <v>162</v>
      </c>
      <c r="D25" s="3">
        <f>'RZS narastająco'!D25-'RZS narastająco'!C25</f>
        <v>126</v>
      </c>
      <c r="E25" s="3"/>
      <c r="F25" s="3">
        <f>'RZS narastająco'!F25-'RZS narastająco'!D25</f>
        <v>702</v>
      </c>
      <c r="G25" s="3">
        <v>388</v>
      </c>
      <c r="H25" s="3">
        <f>'RZS narastająco'!H25-'RZS narastająco'!G25</f>
        <v>-120</v>
      </c>
      <c r="I25" s="3">
        <f>'RZS narastająco'!I25-'RZS narastająco'!H25</f>
        <v>-1</v>
      </c>
      <c r="J25" s="3">
        <f>'RZS narastająco'!J25-'RZS narastająco'!I25</f>
        <v>255</v>
      </c>
      <c r="K25" s="3">
        <v>373</v>
      </c>
      <c r="L25" s="3">
        <f>'RZS narastająco'!L25-'RZS narastająco'!K25</f>
        <v>312</v>
      </c>
      <c r="M25" s="32">
        <v>234</v>
      </c>
      <c r="N25" s="42">
        <v>258</v>
      </c>
      <c r="O25" s="37">
        <v>271</v>
      </c>
      <c r="P25" s="36">
        <v>83</v>
      </c>
      <c r="Q25" s="37">
        <v>298</v>
      </c>
      <c r="R25" s="37">
        <v>454</v>
      </c>
      <c r="S25" s="36">
        <v>-44</v>
      </c>
      <c r="T25" s="36">
        <v>363.41530000000006</v>
      </c>
      <c r="U25" s="119">
        <v>-384</v>
      </c>
      <c r="V25" s="133">
        <v>-31</v>
      </c>
      <c r="W25" s="170">
        <v>736</v>
      </c>
      <c r="X25" s="110">
        <v>331.24365999999986</v>
      </c>
    </row>
    <row r="26" spans="1:24" ht="15" thickBot="1">
      <c r="A26" s="3" t="s">
        <v>71</v>
      </c>
      <c r="B26" s="3">
        <v>139</v>
      </c>
      <c r="C26" s="3">
        <f>'RZS narastająco'!C26-'RZS narastająco'!B26</f>
        <v>160</v>
      </c>
      <c r="D26" s="3">
        <f>'RZS narastająco'!D26-'RZS narastająco'!C26</f>
        <v>128</v>
      </c>
      <c r="E26" s="3"/>
      <c r="F26" s="3">
        <f>'RZS narastająco'!F26-'RZS narastająco'!D26</f>
        <v>216</v>
      </c>
      <c r="G26" s="3">
        <v>0</v>
      </c>
      <c r="H26" s="3">
        <f>'RZS narastająco'!H26-'RZS narastająco'!G26</f>
        <v>0</v>
      </c>
      <c r="I26" s="3">
        <f>'RZS narastająco'!I26-'RZS narastająco'!H26</f>
        <v>0</v>
      </c>
      <c r="J26" s="3">
        <f>'RZS narastająco'!J26-'RZS narastająco'!I26</f>
        <v>98</v>
      </c>
      <c r="K26" s="3">
        <v>389</v>
      </c>
      <c r="L26" s="3">
        <f>'RZS narastająco'!L26-'RZS narastająco'!K26</f>
        <v>266</v>
      </c>
      <c r="M26" s="32">
        <v>246</v>
      </c>
      <c r="N26" s="42">
        <v>-135</v>
      </c>
      <c r="O26" s="37">
        <v>453</v>
      </c>
      <c r="P26" s="36">
        <v>323</v>
      </c>
      <c r="Q26" s="37">
        <v>60</v>
      </c>
      <c r="R26" s="37">
        <v>454</v>
      </c>
      <c r="S26" s="36">
        <v>284</v>
      </c>
      <c r="T26" s="36">
        <v>814.52</v>
      </c>
      <c r="U26" s="161">
        <v>-230</v>
      </c>
      <c r="V26" s="162">
        <v>-195</v>
      </c>
      <c r="W26" s="170">
        <v>58</v>
      </c>
      <c r="X26" s="110">
        <v>56.243660000000006</v>
      </c>
    </row>
    <row r="27" spans="1:24" ht="15" thickBot="1">
      <c r="A27" s="3" t="s">
        <v>72</v>
      </c>
      <c r="B27" s="3">
        <v>0</v>
      </c>
      <c r="C27" s="3">
        <f>'RZS narastająco'!C27-'RZS narastająco'!B27</f>
        <v>1</v>
      </c>
      <c r="D27" s="3">
        <f>'RZS narastająco'!D27-'RZS narastająco'!C27</f>
        <v>-1</v>
      </c>
      <c r="E27" s="3"/>
      <c r="F27" s="3">
        <f>'RZS narastająco'!F27-'RZS narastająco'!D27</f>
        <v>486</v>
      </c>
      <c r="G27" s="3">
        <v>388</v>
      </c>
      <c r="H27" s="3">
        <f>'RZS narastająco'!H27-'RZS narastająco'!G27</f>
        <v>-120</v>
      </c>
      <c r="I27" s="3">
        <f>'RZS narastająco'!I27-'RZS narastająco'!H27</f>
        <v>-1</v>
      </c>
      <c r="J27" s="3">
        <f>'RZS narastająco'!J27-'RZS narastająco'!I27</f>
        <v>157</v>
      </c>
      <c r="K27" s="3">
        <v>-16</v>
      </c>
      <c r="L27" s="3">
        <f>'RZS narastająco'!L27-'RZS narastająco'!K27</f>
        <v>46</v>
      </c>
      <c r="M27" s="32">
        <v>-12</v>
      </c>
      <c r="N27" s="42">
        <v>394</v>
      </c>
      <c r="O27" s="37">
        <v>-183</v>
      </c>
      <c r="P27" s="37">
        <v>-239</v>
      </c>
      <c r="Q27" s="37">
        <v>238</v>
      </c>
      <c r="R27" s="37">
        <v>0</v>
      </c>
      <c r="S27" s="36">
        <v>-328</v>
      </c>
      <c r="T27" s="36">
        <v>-451.10469999999998</v>
      </c>
      <c r="U27" s="119">
        <v>-154</v>
      </c>
      <c r="V27" s="133">
        <v>164</v>
      </c>
      <c r="W27" s="170">
        <v>678</v>
      </c>
      <c r="X27" s="110">
        <v>275</v>
      </c>
    </row>
    <row r="28" spans="1:24" ht="15" thickBot="1">
      <c r="A28" s="4" t="s">
        <v>73</v>
      </c>
      <c r="B28" s="4">
        <v>720</v>
      </c>
      <c r="C28" s="4">
        <f>'RZS narastająco'!C28-'RZS narastająco'!B28</f>
        <v>541</v>
      </c>
      <c r="D28" s="4">
        <f>'RZS narastająco'!D28-'RZS narastająco'!C28</f>
        <v>528</v>
      </c>
      <c r="E28" s="4"/>
      <c r="F28" s="4">
        <f>'RZS narastająco'!F28-'RZS narastająco'!D28</f>
        <v>2457</v>
      </c>
      <c r="G28" s="4">
        <v>670</v>
      </c>
      <c r="H28" s="4">
        <f>'RZS narastająco'!H28-'RZS narastająco'!G28</f>
        <v>644</v>
      </c>
      <c r="I28" s="4">
        <f>'RZS narastająco'!I28-'RZS narastająco'!H28</f>
        <v>532</v>
      </c>
      <c r="J28" s="4">
        <f>'RZS narastająco'!J28-'RZS narastająco'!I28</f>
        <v>691</v>
      </c>
      <c r="K28" s="4">
        <v>1583</v>
      </c>
      <c r="L28" s="4">
        <f>'RZS narastająco'!L28-'RZS narastająco'!K28</f>
        <v>1358</v>
      </c>
      <c r="M28" s="33">
        <v>1004</v>
      </c>
      <c r="N28" s="43">
        <v>1588</v>
      </c>
      <c r="O28" s="66">
        <v>1403</v>
      </c>
      <c r="P28" s="66">
        <v>1562</v>
      </c>
      <c r="Q28" s="66">
        <v>2964</v>
      </c>
      <c r="R28" s="66">
        <v>2407</v>
      </c>
      <c r="S28" s="66">
        <v>2981</v>
      </c>
      <c r="T28" s="66">
        <v>3734.214650000009</v>
      </c>
      <c r="U28" s="118">
        <v>9222</v>
      </c>
      <c r="V28" s="160">
        <v>2789</v>
      </c>
      <c r="W28" s="168">
        <v>3388</v>
      </c>
      <c r="X28" s="66">
        <v>-310.05506999999989</v>
      </c>
    </row>
    <row r="29" spans="1:24" ht="14.25" thickBot="1">
      <c r="A29" s="11" t="s">
        <v>74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87"/>
      <c r="T29" s="87"/>
      <c r="U29" s="87"/>
      <c r="V29" s="87"/>
      <c r="W29" s="87"/>
      <c r="X29" s="87"/>
    </row>
    <row r="30" spans="1:24" ht="15" thickBot="1">
      <c r="A30" s="3" t="s">
        <v>75</v>
      </c>
      <c r="B30" s="3">
        <v>3745</v>
      </c>
      <c r="C30" s="3"/>
      <c r="D30" s="3"/>
      <c r="E30" s="3"/>
      <c r="F30" s="3"/>
      <c r="G30" s="3">
        <v>5494</v>
      </c>
      <c r="H30" s="3">
        <v>5494</v>
      </c>
      <c r="I30" s="3">
        <v>5494</v>
      </c>
      <c r="J30" s="3">
        <v>5494</v>
      </c>
      <c r="K30" s="3">
        <v>5494</v>
      </c>
      <c r="L30" s="3">
        <v>5494</v>
      </c>
      <c r="M30" s="79">
        <v>5494</v>
      </c>
      <c r="N30" s="77">
        <v>5494</v>
      </c>
      <c r="O30" s="77">
        <v>5494</v>
      </c>
      <c r="P30" s="77">
        <v>5494</v>
      </c>
      <c r="Q30" s="38">
        <v>8816</v>
      </c>
      <c r="R30" s="38">
        <v>9169</v>
      </c>
      <c r="S30" s="38">
        <v>12937</v>
      </c>
      <c r="T30" s="38">
        <v>12937</v>
      </c>
      <c r="U30" s="122">
        <v>12937</v>
      </c>
      <c r="V30" s="122">
        <v>12937</v>
      </c>
      <c r="W30" s="122">
        <v>12937</v>
      </c>
      <c r="X30" s="122">
        <v>12937</v>
      </c>
    </row>
    <row r="31" spans="1:24" ht="15" thickBot="1">
      <c r="A31" s="3" t="s">
        <v>76</v>
      </c>
      <c r="B31" s="3">
        <v>3745</v>
      </c>
      <c r="C31" s="3"/>
      <c r="D31" s="3"/>
      <c r="E31" s="3"/>
      <c r="F31" s="3"/>
      <c r="G31" s="3">
        <v>5654</v>
      </c>
      <c r="H31" s="3">
        <v>5654</v>
      </c>
      <c r="I31" s="3">
        <v>5654</v>
      </c>
      <c r="J31" s="3">
        <v>5654</v>
      </c>
      <c r="K31" s="3">
        <v>5654</v>
      </c>
      <c r="L31" s="3">
        <v>5654</v>
      </c>
      <c r="M31" s="79">
        <v>5654</v>
      </c>
      <c r="N31" s="70">
        <v>5654</v>
      </c>
      <c r="O31" s="70">
        <v>5654</v>
      </c>
      <c r="P31" s="70">
        <v>5654</v>
      </c>
      <c r="Q31" s="36">
        <v>8935</v>
      </c>
      <c r="R31" s="36">
        <v>12937</v>
      </c>
      <c r="S31" s="36">
        <v>12937</v>
      </c>
      <c r="T31" s="36">
        <v>12937</v>
      </c>
      <c r="U31" s="121">
        <v>12937</v>
      </c>
      <c r="V31" s="121">
        <v>12937</v>
      </c>
      <c r="W31" s="121">
        <v>12937</v>
      </c>
      <c r="X31" s="121">
        <v>12937</v>
      </c>
    </row>
    <row r="32" spans="1:24" ht="15" thickBot="1">
      <c r="A32" s="3" t="s">
        <v>77</v>
      </c>
      <c r="B32" s="13">
        <v>0.19</v>
      </c>
      <c r="C32" s="13">
        <f>'RZS narastająco'!C32-'RZS narastająco'!B32</f>
        <v>0.14000000000000001</v>
      </c>
      <c r="D32" s="13">
        <f>'RZS narastająco'!D32-'RZS narastająco'!C32</f>
        <v>9.9999999999999978E-2</v>
      </c>
      <c r="E32" s="13"/>
      <c r="F32" s="13">
        <f>'RZS narastająco'!F32-'RZS narastająco'!D32</f>
        <v>0.5</v>
      </c>
      <c r="G32" s="13">
        <v>0.12</v>
      </c>
      <c r="H32" s="13">
        <f>'RZS narastająco'!H32-'RZS narastająco'!G32</f>
        <v>0.11917000364033492</v>
      </c>
      <c r="I32" s="13">
        <f>'RZS narastająco'!I32-'RZS narastająco'!H32</f>
        <v>0.10082999635966511</v>
      </c>
      <c r="J32" s="13">
        <f>'RZS narastająco'!J32-'RZS narastająco'!I32</f>
        <v>0.12</v>
      </c>
      <c r="K32" s="13">
        <v>0.28999999999999998</v>
      </c>
      <c r="L32" s="13">
        <f>'RZS narastająco'!L32-'RZS narastająco'!K32</f>
        <v>0.24531124863487447</v>
      </c>
      <c r="M32" s="78">
        <v>0.1827448125227521</v>
      </c>
      <c r="N32" s="74">
        <v>0.28999999999999998</v>
      </c>
      <c r="O32" s="74">
        <v>0.26</v>
      </c>
      <c r="P32" s="78">
        <f>P28/P30</f>
        <v>0.28431015653440117</v>
      </c>
      <c r="Q32" s="37">
        <v>0.34</v>
      </c>
      <c r="R32" s="37">
        <v>0.25</v>
      </c>
      <c r="S32" s="83">
        <v>0.23</v>
      </c>
      <c r="T32" s="98">
        <v>0.3</v>
      </c>
      <c r="U32" s="123">
        <v>0.68</v>
      </c>
      <c r="V32" s="129">
        <v>0.22</v>
      </c>
      <c r="W32" s="171">
        <v>0.26</v>
      </c>
      <c r="X32" s="210">
        <v>-2.3966535518280891E-2</v>
      </c>
    </row>
    <row r="33" spans="1:24" ht="15" thickBot="1">
      <c r="A33" s="3" t="s">
        <v>78</v>
      </c>
      <c r="B33" s="13">
        <v>0.19</v>
      </c>
      <c r="C33" s="13">
        <f>'RZS narastająco'!C33-'RZS narastająco'!B33</f>
        <v>0.14000000000000001</v>
      </c>
      <c r="D33" s="13">
        <f>'RZS narastająco'!D33-'RZS narastająco'!C33</f>
        <v>9.9999999999999978E-2</v>
      </c>
      <c r="E33" s="13"/>
      <c r="F33" s="13">
        <f>'RZS narastająco'!F33-'RZS narastająco'!D33</f>
        <v>0.49000000000000005</v>
      </c>
      <c r="G33" s="13">
        <v>0.12</v>
      </c>
      <c r="H33" s="13">
        <f>'RZS narastająco'!H33-'RZS narastająco'!G33</f>
        <v>0.11240183940573045</v>
      </c>
      <c r="I33" s="13">
        <f>'RZS narastająco'!I33-'RZS narastająco'!H33</f>
        <v>9.7598160594269567E-2</v>
      </c>
      <c r="J33" s="13">
        <f>'RZS narastająco'!J33-'RZS narastająco'!I33</f>
        <v>0.12</v>
      </c>
      <c r="K33" s="13">
        <v>0.28000000000000003</v>
      </c>
      <c r="L33" s="13">
        <f>'RZS narastająco'!L33-'RZS narastająco'!K33</f>
        <v>0.24016271666077116</v>
      </c>
      <c r="M33" s="78">
        <v>0.17757339936328262</v>
      </c>
      <c r="N33" s="74">
        <v>0.28000000000000003</v>
      </c>
      <c r="O33" s="74">
        <v>0.25</v>
      </c>
      <c r="P33" s="78">
        <f>P28/P31</f>
        <v>0.27626459143968873</v>
      </c>
      <c r="Q33" s="37">
        <v>0.33</v>
      </c>
      <c r="R33" s="37">
        <v>0.18</v>
      </c>
      <c r="S33" s="37">
        <v>0.23</v>
      </c>
      <c r="T33" s="99">
        <v>0.3</v>
      </c>
      <c r="U33" s="123">
        <v>0.68</v>
      </c>
      <c r="V33" s="129">
        <v>0.22</v>
      </c>
      <c r="W33" s="171">
        <v>0.26</v>
      </c>
      <c r="X33" s="210">
        <v>-2.3966535518280891E-2</v>
      </c>
    </row>
  </sheetData>
  <mergeCells count="8">
    <mergeCell ref="W1:Z1"/>
    <mergeCell ref="S1:V1"/>
    <mergeCell ref="O1:R1"/>
    <mergeCell ref="A1:A3"/>
    <mergeCell ref="B1:F1"/>
    <mergeCell ref="G1:J1"/>
    <mergeCell ref="K1:N1"/>
    <mergeCell ref="E2:E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zoomScaleNormal="100" workbookViewId="0">
      <pane xSplit="1" ySplit="3" topLeftCell="O23" activePane="bottomRight" state="frozenSplit"/>
      <selection pane="topRight" activeCell="B1" sqref="B1"/>
      <selection pane="bottomLeft" activeCell="A4" sqref="A4"/>
      <selection pane="bottomRight" activeCell="Z41" sqref="Z41"/>
    </sheetView>
  </sheetViews>
  <sheetFormatPr defaultColWidth="9.140625" defaultRowHeight="12.75"/>
  <cols>
    <col min="1" max="1" width="70.7109375" style="104" customWidth="1"/>
    <col min="2" max="4" width="12.140625" style="104" bestFit="1" customWidth="1"/>
    <col min="5" max="5" width="18" style="104" bestFit="1" customWidth="1"/>
    <col min="6" max="6" width="12.7109375" style="104" bestFit="1" customWidth="1"/>
    <col min="7" max="15" width="12.140625" style="104" bestFit="1" customWidth="1"/>
    <col min="16" max="16" width="12.140625" style="104" customWidth="1"/>
    <col min="17" max="19" width="12.140625" style="104" bestFit="1" customWidth="1"/>
    <col min="20" max="21" width="11.7109375" style="104" customWidth="1"/>
    <col min="22" max="22" width="11.85546875" style="104" customWidth="1"/>
    <col min="23" max="26" width="12.140625" style="104" bestFit="1" customWidth="1"/>
    <col min="27" max="16384" width="9.140625" style="104"/>
  </cols>
  <sheetData>
    <row r="1" spans="1:26" ht="14.25" thickBot="1">
      <c r="A1" s="227" t="s">
        <v>81</v>
      </c>
      <c r="B1" s="221" t="s">
        <v>136</v>
      </c>
      <c r="C1" s="222"/>
      <c r="D1" s="222"/>
      <c r="E1" s="222"/>
      <c r="F1" s="222"/>
      <c r="G1" s="218" t="s">
        <v>134</v>
      </c>
      <c r="H1" s="219"/>
      <c r="I1" s="219"/>
      <c r="J1" s="220"/>
      <c r="K1" s="214" t="s">
        <v>135</v>
      </c>
      <c r="L1" s="215"/>
      <c r="M1" s="215"/>
      <c r="N1" s="215"/>
      <c r="O1" s="214" t="s">
        <v>170</v>
      </c>
      <c r="P1" s="215"/>
      <c r="Q1" s="215"/>
      <c r="R1" s="215"/>
      <c r="S1" s="151" t="s">
        <v>207</v>
      </c>
      <c r="T1" s="151"/>
      <c r="U1" s="151"/>
      <c r="V1" s="151"/>
      <c r="W1" s="214" t="s">
        <v>207</v>
      </c>
      <c r="X1" s="215"/>
      <c r="Y1" s="215"/>
      <c r="Z1" s="215"/>
    </row>
    <row r="2" spans="1:26" ht="41.25" thickBot="1">
      <c r="A2" s="227"/>
      <c r="B2" s="14" t="s">
        <v>138</v>
      </c>
      <c r="C2" s="24" t="s">
        <v>141</v>
      </c>
      <c r="D2" s="24" t="s">
        <v>153</v>
      </c>
      <c r="E2" s="19" t="s">
        <v>152</v>
      </c>
      <c r="F2" s="14" t="s">
        <v>142</v>
      </c>
      <c r="G2" s="14" t="s">
        <v>143</v>
      </c>
      <c r="H2" s="24" t="s">
        <v>141</v>
      </c>
      <c r="I2" s="14" t="s">
        <v>140</v>
      </c>
      <c r="J2" s="14" t="s">
        <v>139</v>
      </c>
      <c r="K2" s="14" t="s">
        <v>143</v>
      </c>
      <c r="L2" s="24" t="s">
        <v>141</v>
      </c>
      <c r="M2" s="14" t="s">
        <v>140</v>
      </c>
      <c r="N2" s="86" t="s">
        <v>139</v>
      </c>
      <c r="O2" s="86" t="s">
        <v>143</v>
      </c>
      <c r="P2" s="86" t="s">
        <v>190</v>
      </c>
      <c r="Q2" s="84" t="s">
        <v>153</v>
      </c>
      <c r="R2" s="84" t="s">
        <v>199</v>
      </c>
      <c r="S2" s="86" t="s">
        <v>143</v>
      </c>
      <c r="T2" s="86" t="s">
        <v>190</v>
      </c>
      <c r="U2" s="14" t="s">
        <v>140</v>
      </c>
      <c r="V2" s="14" t="s">
        <v>193</v>
      </c>
      <c r="W2" s="86" t="s">
        <v>143</v>
      </c>
      <c r="X2" s="86" t="s">
        <v>190</v>
      </c>
    </row>
    <row r="3" spans="1:26" ht="27.75" thickBot="1">
      <c r="A3" s="228"/>
      <c r="B3" s="19" t="s">
        <v>148</v>
      </c>
      <c r="C3" s="152" t="s">
        <v>149</v>
      </c>
      <c r="D3" s="19" t="s">
        <v>150</v>
      </c>
      <c r="E3" s="19"/>
      <c r="F3" s="152" t="s">
        <v>151</v>
      </c>
      <c r="G3" s="19" t="s">
        <v>144</v>
      </c>
      <c r="H3" s="12" t="s">
        <v>80</v>
      </c>
      <c r="I3" s="19" t="s">
        <v>133</v>
      </c>
      <c r="J3" s="19" t="s">
        <v>137</v>
      </c>
      <c r="K3" s="19" t="s">
        <v>145</v>
      </c>
      <c r="L3" s="12" t="s">
        <v>79</v>
      </c>
      <c r="M3" s="19" t="s">
        <v>147</v>
      </c>
      <c r="N3" s="19" t="s">
        <v>146</v>
      </c>
      <c r="O3" s="19" t="s">
        <v>171</v>
      </c>
      <c r="P3" s="19" t="s">
        <v>175</v>
      </c>
      <c r="Q3" s="85" t="s">
        <v>176</v>
      </c>
      <c r="R3" s="85" t="s">
        <v>200</v>
      </c>
      <c r="S3" s="19" t="s">
        <v>202</v>
      </c>
      <c r="T3" s="19" t="s">
        <v>203</v>
      </c>
      <c r="U3" s="19" t="s">
        <v>204</v>
      </c>
      <c r="V3" s="85" t="s">
        <v>217</v>
      </c>
      <c r="W3" s="19" t="s">
        <v>224</v>
      </c>
      <c r="X3" s="19" t="s">
        <v>226</v>
      </c>
    </row>
    <row r="4" spans="1:26" ht="14.25" thickBot="1">
      <c r="A4" s="15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thickBot="1">
      <c r="A5" s="4" t="s">
        <v>83</v>
      </c>
      <c r="B5" s="20">
        <v>859</v>
      </c>
      <c r="C5" s="20">
        <v>1564</v>
      </c>
      <c r="D5" s="20">
        <v>2216</v>
      </c>
      <c r="E5" s="4"/>
      <c r="F5" s="4">
        <v>5375</v>
      </c>
      <c r="G5" s="20">
        <v>1058</v>
      </c>
      <c r="H5" s="180">
        <v>524</v>
      </c>
      <c r="I5" s="180">
        <v>531</v>
      </c>
      <c r="J5" s="182">
        <v>946</v>
      </c>
      <c r="K5" s="20">
        <v>1956</v>
      </c>
      <c r="L5" s="200">
        <v>1670</v>
      </c>
      <c r="M5" s="126">
        <v>4864</v>
      </c>
      <c r="N5" s="72">
        <v>6710</v>
      </c>
      <c r="O5" s="126">
        <v>1674</v>
      </c>
      <c r="P5" s="4">
        <v>3318</v>
      </c>
      <c r="Q5" s="62">
        <v>6581</v>
      </c>
      <c r="R5" s="49">
        <v>9443</v>
      </c>
      <c r="S5" s="126">
        <v>2937</v>
      </c>
      <c r="T5" s="148">
        <v>7035</v>
      </c>
      <c r="U5" s="128">
        <v>15136</v>
      </c>
      <c r="V5" s="139">
        <v>18630</v>
      </c>
      <c r="W5" s="172">
        <v>4124</v>
      </c>
      <c r="X5" s="148">
        <v>4145.0928400000003</v>
      </c>
    </row>
    <row r="6" spans="1:26" ht="15" thickBot="1">
      <c r="A6" s="4" t="s">
        <v>84</v>
      </c>
      <c r="B6" s="20">
        <v>9</v>
      </c>
      <c r="C6" s="20">
        <v>-2398</v>
      </c>
      <c r="D6" s="20">
        <v>-19906</v>
      </c>
      <c r="E6" s="4"/>
      <c r="F6" s="4">
        <v>-40249</v>
      </c>
      <c r="G6" s="20">
        <v>-5869</v>
      </c>
      <c r="H6" s="180">
        <v>-5463</v>
      </c>
      <c r="I6" s="180">
        <v>652</v>
      </c>
      <c r="J6" s="182">
        <v>608</v>
      </c>
      <c r="K6" s="20">
        <v>36</v>
      </c>
      <c r="L6" s="200">
        <v>-7806</v>
      </c>
      <c r="M6" s="127">
        <v>-9310</v>
      </c>
      <c r="N6" s="55">
        <v>-11604</v>
      </c>
      <c r="O6" s="73">
        <v>410</v>
      </c>
      <c r="P6" s="4">
        <v>-8172</v>
      </c>
      <c r="Q6" s="53">
        <v>-44814</v>
      </c>
      <c r="R6" s="50">
        <v>-44613</v>
      </c>
      <c r="S6" s="127">
        <v>1727</v>
      </c>
      <c r="T6" s="148">
        <f>SUM(T7:T24)</f>
        <v>-8305</v>
      </c>
      <c r="U6" s="128">
        <v>-168266</v>
      </c>
      <c r="V6" s="140">
        <v>-246257</v>
      </c>
      <c r="W6" s="173">
        <v>3977</v>
      </c>
      <c r="X6" s="148">
        <v>19635.403500000004</v>
      </c>
    </row>
    <row r="7" spans="1:26" ht="15" thickBot="1">
      <c r="A7" s="28" t="s">
        <v>189</v>
      </c>
      <c r="B7" s="20"/>
      <c r="C7" s="20"/>
      <c r="D7" s="20"/>
      <c r="E7" s="178"/>
      <c r="F7" s="178"/>
      <c r="G7" s="3"/>
      <c r="H7" s="183"/>
      <c r="I7" s="184"/>
      <c r="J7" s="183"/>
      <c r="K7" s="42"/>
      <c r="L7" s="199"/>
      <c r="M7" s="35"/>
      <c r="N7" s="42"/>
      <c r="O7" s="42"/>
      <c r="P7" s="3">
        <v>0</v>
      </c>
      <c r="Q7" s="35">
        <v>0</v>
      </c>
      <c r="R7" s="42">
        <v>0</v>
      </c>
      <c r="S7" s="42">
        <v>0</v>
      </c>
      <c r="T7" s="149">
        <v>0</v>
      </c>
      <c r="U7" s="129">
        <v>0</v>
      </c>
      <c r="V7" s="141">
        <v>265</v>
      </c>
      <c r="W7" s="174">
        <v>0</v>
      </c>
      <c r="X7" s="150">
        <v>-58.4</v>
      </c>
    </row>
    <row r="8" spans="1:26" ht="15" thickBot="1">
      <c r="A8" s="28" t="s">
        <v>85</v>
      </c>
      <c r="B8" s="18">
        <v>5</v>
      </c>
      <c r="C8" s="18">
        <v>7</v>
      </c>
      <c r="D8" s="18">
        <v>15</v>
      </c>
      <c r="E8" s="3"/>
      <c r="F8" s="3">
        <v>108</v>
      </c>
      <c r="G8" s="18">
        <v>62</v>
      </c>
      <c r="H8" s="179">
        <v>96</v>
      </c>
      <c r="I8" s="179">
        <v>110</v>
      </c>
      <c r="J8" s="181">
        <v>149</v>
      </c>
      <c r="K8" s="18">
        <v>173</v>
      </c>
      <c r="L8" s="199">
        <v>128</v>
      </c>
      <c r="M8" s="74">
        <v>447</v>
      </c>
      <c r="N8" s="58">
        <v>594</v>
      </c>
      <c r="O8" s="74">
        <v>171</v>
      </c>
      <c r="P8" s="3">
        <v>290</v>
      </c>
      <c r="Q8" s="35">
        <v>510</v>
      </c>
      <c r="R8" s="42">
        <v>775</v>
      </c>
      <c r="S8" s="74">
        <v>308</v>
      </c>
      <c r="T8" s="149">
        <v>623</v>
      </c>
      <c r="U8" s="129">
        <v>979</v>
      </c>
      <c r="V8" s="142">
        <v>1415</v>
      </c>
      <c r="W8" s="174">
        <v>475</v>
      </c>
      <c r="X8" s="150">
        <v>886.54700000000003</v>
      </c>
    </row>
    <row r="9" spans="1:26" ht="15" thickBot="1">
      <c r="A9" s="3" t="s">
        <v>86</v>
      </c>
      <c r="B9" s="18">
        <v>0</v>
      </c>
      <c r="C9" s="18">
        <v>0</v>
      </c>
      <c r="D9" s="18">
        <v>0</v>
      </c>
      <c r="E9" s="3"/>
      <c r="F9" s="3">
        <v>0</v>
      </c>
      <c r="G9" s="18">
        <v>0</v>
      </c>
      <c r="H9" s="179">
        <v>0</v>
      </c>
      <c r="I9" s="179">
        <v>0</v>
      </c>
      <c r="J9" s="181">
        <v>1</v>
      </c>
      <c r="K9" s="18">
        <v>0</v>
      </c>
      <c r="L9" s="199">
        <v>0</v>
      </c>
      <c r="M9" s="74">
        <v>0</v>
      </c>
      <c r="N9" s="58">
        <v>0</v>
      </c>
      <c r="O9" s="74">
        <v>0</v>
      </c>
      <c r="P9" s="3">
        <v>0</v>
      </c>
      <c r="Q9" s="35">
        <v>0</v>
      </c>
      <c r="R9" s="42">
        <v>0</v>
      </c>
      <c r="S9" s="74">
        <v>0</v>
      </c>
      <c r="T9" s="149">
        <v>0</v>
      </c>
      <c r="U9" s="129">
        <v>0</v>
      </c>
      <c r="V9" s="141">
        <v>0</v>
      </c>
      <c r="W9" s="174">
        <v>0</v>
      </c>
      <c r="X9" s="150">
        <v>-0.99271999999999994</v>
      </c>
    </row>
    <row r="10" spans="1:26" ht="15" thickBot="1">
      <c r="A10" s="3" t="s">
        <v>87</v>
      </c>
      <c r="B10" s="18">
        <v>-2</v>
      </c>
      <c r="C10" s="18">
        <v>-2</v>
      </c>
      <c r="D10" s="18">
        <v>0</v>
      </c>
      <c r="E10" s="3"/>
      <c r="F10" s="3">
        <v>503</v>
      </c>
      <c r="G10" s="18">
        <v>454</v>
      </c>
      <c r="H10" s="179">
        <v>824</v>
      </c>
      <c r="I10" s="179">
        <v>851</v>
      </c>
      <c r="J10" s="181">
        <v>828</v>
      </c>
      <c r="K10" s="18">
        <v>736</v>
      </c>
      <c r="L10" s="199">
        <v>690</v>
      </c>
      <c r="M10" s="125">
        <v>2117</v>
      </c>
      <c r="N10" s="57">
        <v>3239</v>
      </c>
      <c r="O10" s="74">
        <v>878</v>
      </c>
      <c r="P10" s="3">
        <v>2118</v>
      </c>
      <c r="Q10" s="34">
        <v>2835</v>
      </c>
      <c r="R10" s="41">
        <v>4469</v>
      </c>
      <c r="S10" s="74">
        <v>-514</v>
      </c>
      <c r="T10" s="150">
        <v>1112</v>
      </c>
      <c r="U10" s="130">
        <v>-2722</v>
      </c>
      <c r="V10" s="142">
        <v>11061</v>
      </c>
      <c r="W10" s="175">
        <v>6229</v>
      </c>
      <c r="X10" s="150">
        <v>15006.367739999998</v>
      </c>
    </row>
    <row r="11" spans="1:26" ht="15" thickBot="1">
      <c r="A11" s="3" t="s">
        <v>88</v>
      </c>
      <c r="B11" s="18">
        <v>0</v>
      </c>
      <c r="C11" s="18">
        <v>0</v>
      </c>
      <c r="D11" s="18">
        <v>0</v>
      </c>
      <c r="E11" s="3"/>
      <c r="F11" s="3">
        <v>0</v>
      </c>
      <c r="G11" s="18">
        <v>0</v>
      </c>
      <c r="H11" s="179">
        <v>0</v>
      </c>
      <c r="I11" s="179">
        <v>0</v>
      </c>
      <c r="J11" s="181">
        <v>0</v>
      </c>
      <c r="K11" s="18">
        <v>0</v>
      </c>
      <c r="L11" s="199">
        <v>0</v>
      </c>
      <c r="M11" s="74">
        <v>0</v>
      </c>
      <c r="N11" s="58">
        <v>0</v>
      </c>
      <c r="O11" s="74">
        <v>0</v>
      </c>
      <c r="P11" s="3">
        <v>0</v>
      </c>
      <c r="Q11" s="35">
        <v>0</v>
      </c>
      <c r="R11" s="42">
        <v>0</v>
      </c>
      <c r="S11" s="74">
        <v>0</v>
      </c>
      <c r="T11" s="149">
        <v>0</v>
      </c>
      <c r="U11" s="129">
        <v>0</v>
      </c>
      <c r="V11" s="142">
        <v>-1002</v>
      </c>
      <c r="W11" s="174">
        <v>0</v>
      </c>
      <c r="X11" s="150">
        <v>0</v>
      </c>
    </row>
    <row r="12" spans="1:26" ht="27.75" thickBot="1">
      <c r="A12" s="3" t="s">
        <v>89</v>
      </c>
      <c r="B12" s="225">
        <v>1025</v>
      </c>
      <c r="C12" s="18">
        <v>0</v>
      </c>
      <c r="D12" s="18">
        <v>0</v>
      </c>
      <c r="E12" s="3"/>
      <c r="F12" s="3">
        <v>0</v>
      </c>
      <c r="G12" s="18">
        <v>0</v>
      </c>
      <c r="H12" s="179">
        <v>0</v>
      </c>
      <c r="I12" s="179">
        <v>0</v>
      </c>
      <c r="J12" s="181">
        <v>0</v>
      </c>
      <c r="K12" s="18">
        <v>0</v>
      </c>
      <c r="L12" s="199">
        <v>0</v>
      </c>
      <c r="M12" s="74">
        <v>0</v>
      </c>
      <c r="N12" s="58">
        <v>0</v>
      </c>
      <c r="O12" s="74">
        <v>0</v>
      </c>
      <c r="P12" s="3">
        <v>0</v>
      </c>
      <c r="Q12" s="35">
        <v>-41</v>
      </c>
      <c r="R12" s="42">
        <v>-280</v>
      </c>
      <c r="S12" s="74">
        <v>0</v>
      </c>
      <c r="T12" s="149">
        <v>0</v>
      </c>
      <c r="U12" s="129">
        <v>0</v>
      </c>
      <c r="V12" s="141">
        <v>0</v>
      </c>
      <c r="W12" s="174">
        <v>0</v>
      </c>
      <c r="X12" s="150">
        <v>0</v>
      </c>
    </row>
    <row r="13" spans="1:26" ht="15" thickBot="1">
      <c r="A13" s="3" t="s">
        <v>90</v>
      </c>
      <c r="B13" s="226"/>
      <c r="C13" s="18">
        <v>2195</v>
      </c>
      <c r="D13" s="18">
        <v>0</v>
      </c>
      <c r="E13" s="3"/>
      <c r="F13" s="3">
        <v>423</v>
      </c>
      <c r="G13" s="18">
        <v>287</v>
      </c>
      <c r="H13" s="179">
        <v>-284</v>
      </c>
      <c r="I13" s="179">
        <v>-12</v>
      </c>
      <c r="J13" s="181">
        <v>12</v>
      </c>
      <c r="K13" s="18">
        <v>-12</v>
      </c>
      <c r="L13" s="199">
        <v>12</v>
      </c>
      <c r="M13" s="74">
        <v>-12</v>
      </c>
      <c r="N13" s="58">
        <v>0</v>
      </c>
      <c r="O13" s="74">
        <v>-12</v>
      </c>
      <c r="P13" s="3">
        <v>0</v>
      </c>
      <c r="Q13" s="35">
        <v>-141</v>
      </c>
      <c r="R13" s="42">
        <v>203</v>
      </c>
      <c r="S13" s="74">
        <v>179</v>
      </c>
      <c r="T13" s="149">
        <v>-27</v>
      </c>
      <c r="U13" s="129">
        <v>-27</v>
      </c>
      <c r="V13" s="141">
        <v>-20</v>
      </c>
      <c r="W13" s="174">
        <v>0</v>
      </c>
      <c r="X13" s="150">
        <v>-170.31</v>
      </c>
    </row>
    <row r="14" spans="1:26" ht="15" thickBot="1">
      <c r="A14" s="3" t="s">
        <v>91</v>
      </c>
      <c r="B14" s="225">
        <v>-103</v>
      </c>
      <c r="C14" s="18">
        <v>0</v>
      </c>
      <c r="D14" s="18">
        <v>4</v>
      </c>
      <c r="E14" s="3"/>
      <c r="F14" s="3">
        <v>0</v>
      </c>
      <c r="G14" s="18">
        <v>-64</v>
      </c>
      <c r="H14" s="179">
        <v>-18</v>
      </c>
      <c r="I14" s="179">
        <v>-46</v>
      </c>
      <c r="J14" s="181">
        <v>114</v>
      </c>
      <c r="K14" s="18">
        <v>-25</v>
      </c>
      <c r="L14" s="199">
        <v>34</v>
      </c>
      <c r="M14" s="74">
        <v>9</v>
      </c>
      <c r="N14" s="58">
        <v>-38</v>
      </c>
      <c r="O14" s="74">
        <v>4</v>
      </c>
      <c r="P14" s="3">
        <v>-10</v>
      </c>
      <c r="Q14" s="35">
        <v>-936</v>
      </c>
      <c r="R14" s="42">
        <v>-725</v>
      </c>
      <c r="S14" s="74">
        <v>709</v>
      </c>
      <c r="T14" s="150">
        <v>1330</v>
      </c>
      <c r="U14" s="129">
        <v>-174</v>
      </c>
      <c r="V14" s="142">
        <v>1198</v>
      </c>
      <c r="W14" s="174">
        <v>59</v>
      </c>
      <c r="X14" s="150">
        <v>-48.545869999999994</v>
      </c>
    </row>
    <row r="15" spans="1:26" ht="15" thickBot="1">
      <c r="A15" s="3" t="s">
        <v>92</v>
      </c>
      <c r="B15" s="229"/>
      <c r="C15" s="18">
        <v>0</v>
      </c>
      <c r="D15" s="18">
        <v>1</v>
      </c>
      <c r="E15" s="3"/>
      <c r="F15" s="3">
        <v>-143</v>
      </c>
      <c r="G15" s="18">
        <v>-66</v>
      </c>
      <c r="H15" s="179">
        <v>-202</v>
      </c>
      <c r="I15" s="179">
        <v>-134</v>
      </c>
      <c r="J15" s="181">
        <v>-793</v>
      </c>
      <c r="K15" s="18">
        <v>-96</v>
      </c>
      <c r="L15" s="199">
        <v>-151</v>
      </c>
      <c r="M15" s="74">
        <v>-767</v>
      </c>
      <c r="N15" s="57">
        <v>-1132</v>
      </c>
      <c r="O15" s="125">
        <v>-1099</v>
      </c>
      <c r="P15" s="3">
        <v>-1353</v>
      </c>
      <c r="Q15" s="34">
        <v>-1577</v>
      </c>
      <c r="R15" s="41">
        <v>-1853</v>
      </c>
      <c r="S15" s="125">
        <v>-55</v>
      </c>
      <c r="T15" s="149">
        <v>-364</v>
      </c>
      <c r="U15" s="129">
        <v>-696</v>
      </c>
      <c r="V15" s="142">
        <v>-1049</v>
      </c>
      <c r="W15" s="174">
        <v>-527</v>
      </c>
      <c r="X15" s="150">
        <v>-493.53365000000002</v>
      </c>
    </row>
    <row r="16" spans="1:26" ht="27.75" thickBot="1">
      <c r="A16" s="3" t="s">
        <v>93</v>
      </c>
      <c r="B16" s="226"/>
      <c r="C16" s="18">
        <v>-49</v>
      </c>
      <c r="D16" s="18">
        <v>-313</v>
      </c>
      <c r="E16" s="3"/>
      <c r="F16" s="3">
        <v>-614</v>
      </c>
      <c r="G16" s="18">
        <v>0</v>
      </c>
      <c r="H16" s="181">
        <v>-44</v>
      </c>
      <c r="I16" s="181">
        <v>-271</v>
      </c>
      <c r="J16" s="181">
        <v>-550</v>
      </c>
      <c r="K16" s="18">
        <v>-649</v>
      </c>
      <c r="L16" s="199">
        <v>-112</v>
      </c>
      <c r="M16" s="125">
        <v>-1609</v>
      </c>
      <c r="N16" s="57">
        <v>-2239</v>
      </c>
      <c r="O16" s="74">
        <v>-926</v>
      </c>
      <c r="P16" s="3">
        <v>-1705</v>
      </c>
      <c r="Q16" s="34">
        <v>-5148</v>
      </c>
      <c r="R16" s="41">
        <v>-4676</v>
      </c>
      <c r="S16" s="125">
        <v>-9833</v>
      </c>
      <c r="T16" s="150">
        <v>-6009</v>
      </c>
      <c r="U16" s="130">
        <v>-17890</v>
      </c>
      <c r="V16" s="142">
        <v>-4615</v>
      </c>
      <c r="W16" s="175">
        <v>-10950</v>
      </c>
      <c r="X16" s="150">
        <v>-568.8592199999988</v>
      </c>
    </row>
    <row r="17" spans="1:24" ht="27.75" thickBot="1">
      <c r="A17" s="3" t="s">
        <v>94</v>
      </c>
      <c r="B17" s="18">
        <v>-707</v>
      </c>
      <c r="C17" s="18">
        <v>-4217</v>
      </c>
      <c r="D17" s="18">
        <v>-19015</v>
      </c>
      <c r="E17" s="3"/>
      <c r="F17" s="3">
        <v>-37172</v>
      </c>
      <c r="G17" s="18">
        <v>-11654</v>
      </c>
      <c r="H17" s="179">
        <v>916</v>
      </c>
      <c r="I17" s="179">
        <v>-4913</v>
      </c>
      <c r="J17" s="181">
        <v>-2158</v>
      </c>
      <c r="K17" s="18">
        <v>-2855</v>
      </c>
      <c r="L17" s="199">
        <v>-1869</v>
      </c>
      <c r="M17" s="125">
        <v>-5795</v>
      </c>
      <c r="N17" s="57">
        <v>-9503</v>
      </c>
      <c r="O17" s="125">
        <v>1982</v>
      </c>
      <c r="P17" s="3">
        <v>-4294</v>
      </c>
      <c r="Q17" s="34">
        <v>-47843</v>
      </c>
      <c r="R17" s="41">
        <v>-39638</v>
      </c>
      <c r="S17" s="125">
        <v>6140</v>
      </c>
      <c r="T17" s="150">
        <v>2116</v>
      </c>
      <c r="U17" s="130">
        <v>-145356</v>
      </c>
      <c r="V17" s="142">
        <v>-251695</v>
      </c>
      <c r="W17" s="174">
        <v>-693</v>
      </c>
      <c r="X17" s="150">
        <v>6696.0825100000038</v>
      </c>
    </row>
    <row r="18" spans="1:24" ht="15" thickBot="1">
      <c r="A18" s="3" t="s">
        <v>188</v>
      </c>
      <c r="B18" s="18"/>
      <c r="C18" s="18"/>
      <c r="D18" s="18"/>
      <c r="E18" s="3"/>
      <c r="F18" s="3"/>
      <c r="G18" s="18"/>
      <c r="H18" s="179"/>
      <c r="I18" s="179"/>
      <c r="J18" s="181"/>
      <c r="K18" s="18"/>
      <c r="L18" s="199"/>
      <c r="M18" s="125"/>
      <c r="N18" s="57"/>
      <c r="O18" s="125"/>
      <c r="P18" s="3">
        <v>0</v>
      </c>
      <c r="Q18" s="34">
        <v>0</v>
      </c>
      <c r="R18" s="41">
        <v>0</v>
      </c>
      <c r="S18" s="125">
        <v>0</v>
      </c>
      <c r="T18" s="149">
        <v>0</v>
      </c>
      <c r="U18" s="129">
        <v>0</v>
      </c>
      <c r="V18" s="141">
        <v>0</v>
      </c>
      <c r="W18" s="174">
        <v>0</v>
      </c>
      <c r="X18" s="150">
        <v>0</v>
      </c>
    </row>
    <row r="19" spans="1:24" ht="15" thickBot="1">
      <c r="A19" s="3" t="s">
        <v>95</v>
      </c>
      <c r="B19" s="225">
        <v>71</v>
      </c>
      <c r="C19" s="18">
        <v>0</v>
      </c>
      <c r="D19" s="18">
        <v>-43</v>
      </c>
      <c r="E19" s="3"/>
      <c r="F19" s="3">
        <v>0</v>
      </c>
      <c r="G19" s="18">
        <v>0</v>
      </c>
      <c r="H19" s="179">
        <v>255</v>
      </c>
      <c r="I19" s="179">
        <v>5032</v>
      </c>
      <c r="J19" s="181">
        <v>2503</v>
      </c>
      <c r="K19" s="18">
        <v>2344</v>
      </c>
      <c r="L19" s="199">
        <v>-5591</v>
      </c>
      <c r="M19" s="125">
        <v>-3991</v>
      </c>
      <c r="N19" s="57">
        <v>-1353</v>
      </c>
      <c r="O19" s="125">
        <v>-3116</v>
      </c>
      <c r="P19" s="3">
        <v>-5324</v>
      </c>
      <c r="Q19" s="34">
        <v>5388</v>
      </c>
      <c r="R19" s="41">
        <v>-2922</v>
      </c>
      <c r="S19" s="125">
        <v>-706</v>
      </c>
      <c r="T19" s="150">
        <v>-11098</v>
      </c>
      <c r="U19" s="129">
        <v>-345</v>
      </c>
      <c r="V19" s="142">
        <v>-1462</v>
      </c>
      <c r="W19" s="175">
        <v>-1936</v>
      </c>
      <c r="X19" s="150">
        <v>-1755.6870200000001</v>
      </c>
    </row>
    <row r="20" spans="1:24" ht="27.75" thickBot="1">
      <c r="A20" s="3" t="s">
        <v>96</v>
      </c>
      <c r="B20" s="226"/>
      <c r="C20" s="18">
        <v>-111</v>
      </c>
      <c r="D20" s="18">
        <v>4</v>
      </c>
      <c r="E20" s="3"/>
      <c r="F20" s="3">
        <v>-265</v>
      </c>
      <c r="G20" s="18">
        <v>6191</v>
      </c>
      <c r="H20" s="179">
        <v>-6028</v>
      </c>
      <c r="I20" s="179">
        <v>-10</v>
      </c>
      <c r="J20" s="181">
        <v>-160</v>
      </c>
      <c r="K20" s="18">
        <v>289</v>
      </c>
      <c r="L20" s="199">
        <v>-200</v>
      </c>
      <c r="M20" s="74">
        <v>398</v>
      </c>
      <c r="N20" s="58">
        <v>142</v>
      </c>
      <c r="O20" s="74">
        <v>16</v>
      </c>
      <c r="P20" s="3">
        <v>-301</v>
      </c>
      <c r="Q20" s="35">
        <v>-174</v>
      </c>
      <c r="R20" s="41">
        <v>1482</v>
      </c>
      <c r="S20" s="74">
        <v>120</v>
      </c>
      <c r="T20" s="150">
        <v>5320</v>
      </c>
      <c r="U20" s="130">
        <v>2512</v>
      </c>
      <c r="V20" s="142">
        <v>1368</v>
      </c>
      <c r="W20" s="175">
        <v>10783</v>
      </c>
      <c r="X20" s="150">
        <v>-588.48018999999999</v>
      </c>
    </row>
    <row r="21" spans="1:24" ht="15" thickBot="1">
      <c r="A21" s="3" t="s">
        <v>97</v>
      </c>
      <c r="B21" s="225">
        <v>-141</v>
      </c>
      <c r="C21" s="18">
        <v>0</v>
      </c>
      <c r="D21" s="18">
        <v>0</v>
      </c>
      <c r="E21" s="3"/>
      <c r="F21" s="3">
        <v>0</v>
      </c>
      <c r="G21" s="18">
        <v>0</v>
      </c>
      <c r="H21" s="179">
        <v>0</v>
      </c>
      <c r="I21" s="179">
        <v>0</v>
      </c>
      <c r="J21" s="181">
        <v>40</v>
      </c>
      <c r="K21" s="18">
        <v>0</v>
      </c>
      <c r="L21" s="199">
        <v>-22</v>
      </c>
      <c r="M21" s="74">
        <v>-22</v>
      </c>
      <c r="N21" s="58">
        <v>-40</v>
      </c>
      <c r="O21" s="74">
        <v>0</v>
      </c>
      <c r="P21" s="3">
        <v>0</v>
      </c>
      <c r="Q21" s="35">
        <v>0</v>
      </c>
      <c r="R21" s="42">
        <v>0</v>
      </c>
      <c r="S21" s="74">
        <v>143</v>
      </c>
      <c r="T21" s="149">
        <v>0</v>
      </c>
      <c r="U21" s="129">
        <v>0</v>
      </c>
      <c r="V21" s="141">
        <v>304</v>
      </c>
      <c r="W21" s="174">
        <v>0</v>
      </c>
      <c r="X21" s="150">
        <v>0</v>
      </c>
    </row>
    <row r="22" spans="1:24" ht="15" thickBot="1">
      <c r="A22" s="3" t="s">
        <v>98</v>
      </c>
      <c r="B22" s="226"/>
      <c r="C22" s="18">
        <v>49</v>
      </c>
      <c r="D22" s="18">
        <v>26</v>
      </c>
      <c r="E22" s="3"/>
      <c r="F22" s="3">
        <v>-2525</v>
      </c>
      <c r="G22" s="18">
        <v>-1079</v>
      </c>
      <c r="H22" s="179">
        <v>-1739</v>
      </c>
      <c r="I22" s="179">
        <v>6</v>
      </c>
      <c r="J22" s="181">
        <v>539</v>
      </c>
      <c r="K22" s="18">
        <v>195</v>
      </c>
      <c r="L22" s="199">
        <v>-421</v>
      </c>
      <c r="M22" s="74">
        <v>637</v>
      </c>
      <c r="N22" s="58">
        <v>-597</v>
      </c>
      <c r="O22" s="125">
        <v>2368</v>
      </c>
      <c r="P22" s="3">
        <v>2309</v>
      </c>
      <c r="Q22" s="34">
        <v>2498</v>
      </c>
      <c r="R22" s="42">
        <v>-244</v>
      </c>
      <c r="S22" s="125">
        <v>3461</v>
      </c>
      <c r="T22" s="150">
        <v>-1210</v>
      </c>
      <c r="U22" s="130">
        <v>1740</v>
      </c>
      <c r="V22" s="141">
        <v>723</v>
      </c>
      <c r="W22" s="174">
        <v>588</v>
      </c>
      <c r="X22" s="150">
        <v>340.94024999999948</v>
      </c>
    </row>
    <row r="23" spans="1:24" ht="15" thickBot="1">
      <c r="A23" s="3" t="s">
        <v>99</v>
      </c>
      <c r="B23" s="18">
        <v>-139</v>
      </c>
      <c r="C23" s="18">
        <v>-270</v>
      </c>
      <c r="D23" s="18">
        <v>-388</v>
      </c>
      <c r="E23" s="3"/>
      <c r="F23" s="3">
        <v>-634</v>
      </c>
      <c r="G23" s="18">
        <v>0</v>
      </c>
      <c r="H23" s="179">
        <v>588</v>
      </c>
      <c r="I23" s="179">
        <v>0</v>
      </c>
      <c r="J23" s="181">
        <v>0</v>
      </c>
      <c r="K23" s="18">
        <v>98</v>
      </c>
      <c r="L23" s="199">
        <v>-833</v>
      </c>
      <c r="M23" s="125">
        <v>-1177</v>
      </c>
      <c r="N23" s="57">
        <v>-1263</v>
      </c>
      <c r="O23" s="74">
        <v>-103</v>
      </c>
      <c r="P23" s="3">
        <v>-103</v>
      </c>
      <c r="Q23" s="34">
        <v>-658</v>
      </c>
      <c r="R23" s="41">
        <v>-1103</v>
      </c>
      <c r="S23" s="74">
        <v>-74</v>
      </c>
      <c r="T23" s="150">
        <v>-1000</v>
      </c>
      <c r="U23" s="130">
        <v>-1271</v>
      </c>
      <c r="V23" s="142">
        <v>-1117</v>
      </c>
      <c r="W23" s="174">
        <v>-66</v>
      </c>
      <c r="X23" s="150">
        <v>318.89267000000001</v>
      </c>
    </row>
    <row r="24" spans="1:24" ht="15" thickBot="1">
      <c r="A24" s="3" t="s">
        <v>100</v>
      </c>
      <c r="B24" s="18">
        <v>0</v>
      </c>
      <c r="C24" s="18">
        <v>0</v>
      </c>
      <c r="D24" s="18">
        <v>-197</v>
      </c>
      <c r="E24" s="3"/>
      <c r="F24" s="3">
        <v>70</v>
      </c>
      <c r="G24" s="18">
        <v>0</v>
      </c>
      <c r="H24" s="179">
        <v>174</v>
      </c>
      <c r="I24" s="179">
        <v>39</v>
      </c>
      <c r="J24" s="181">
        <v>82</v>
      </c>
      <c r="K24" s="18">
        <v>-162</v>
      </c>
      <c r="L24" s="199">
        <v>528</v>
      </c>
      <c r="M24" s="74">
        <v>454</v>
      </c>
      <c r="N24" s="58">
        <v>585</v>
      </c>
      <c r="O24" s="74">
        <v>248</v>
      </c>
      <c r="P24" s="3">
        <v>201</v>
      </c>
      <c r="Q24" s="35">
        <v>473</v>
      </c>
      <c r="R24" s="42">
        <v>-103</v>
      </c>
      <c r="S24" s="125">
        <f>642+1207</f>
        <v>1849</v>
      </c>
      <c r="T24" s="149">
        <f>-22+924</f>
        <v>902</v>
      </c>
      <c r="U24" s="130">
        <v>-5016</v>
      </c>
      <c r="V24" s="142">
        <v>-1630</v>
      </c>
      <c r="W24" s="174">
        <v>15</v>
      </c>
      <c r="X24" s="150">
        <v>71.382000000000005</v>
      </c>
    </row>
    <row r="25" spans="1:24" ht="15" thickBot="1">
      <c r="A25" s="4" t="s">
        <v>101</v>
      </c>
      <c r="B25" s="20">
        <v>868</v>
      </c>
      <c r="C25" s="20">
        <v>-834</v>
      </c>
      <c r="D25" s="20">
        <v>-17690</v>
      </c>
      <c r="E25" s="4"/>
      <c r="F25" s="4">
        <v>-34874</v>
      </c>
      <c r="G25" s="20">
        <v>-4811</v>
      </c>
      <c r="H25" s="180">
        <v>-4939</v>
      </c>
      <c r="I25" s="180">
        <v>1184</v>
      </c>
      <c r="J25" s="182">
        <v>1553</v>
      </c>
      <c r="K25" s="20">
        <v>1992</v>
      </c>
      <c r="L25" s="200">
        <v>-6136</v>
      </c>
      <c r="M25" s="127">
        <v>-4446</v>
      </c>
      <c r="N25" s="55">
        <v>-4894</v>
      </c>
      <c r="O25" s="127">
        <v>2084</v>
      </c>
      <c r="P25" s="4">
        <v>-4854</v>
      </c>
      <c r="Q25" s="53">
        <v>-38233</v>
      </c>
      <c r="R25" s="50">
        <v>-35170</v>
      </c>
      <c r="S25" s="127">
        <v>4665</v>
      </c>
      <c r="T25" s="148">
        <f>SUM(T5:T6)</f>
        <v>-1270</v>
      </c>
      <c r="U25" s="128">
        <v>-153130</v>
      </c>
      <c r="V25" s="140">
        <v>-227627</v>
      </c>
      <c r="W25" s="173">
        <v>8101</v>
      </c>
      <c r="X25" s="148">
        <v>23780.496340000005</v>
      </c>
    </row>
    <row r="26" spans="1:24" ht="14.25" thickBot="1">
      <c r="A26" s="16"/>
      <c r="B26" s="21"/>
      <c r="C26" s="21"/>
      <c r="D26" s="21"/>
      <c r="E26" s="16"/>
      <c r="F26" s="16"/>
      <c r="G26" s="21"/>
      <c r="H26" s="16"/>
      <c r="I26" s="16"/>
      <c r="J26" s="21"/>
      <c r="K26" s="21"/>
      <c r="L26" s="16"/>
      <c r="M26" s="16"/>
      <c r="N26" s="16"/>
      <c r="O26" s="21"/>
      <c r="P26" s="16"/>
      <c r="Q26" s="16"/>
      <c r="R26" s="16"/>
      <c r="S26" s="21"/>
      <c r="T26" s="21"/>
      <c r="U26" s="21"/>
      <c r="V26" s="21"/>
      <c r="W26" s="21"/>
      <c r="X26" s="21"/>
    </row>
    <row r="27" spans="1:24" ht="14.25" thickBot="1">
      <c r="A27" s="15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1"/>
      <c r="O27" s="15"/>
      <c r="P27" s="15"/>
      <c r="Q27" s="15"/>
      <c r="R27" s="51"/>
      <c r="S27" s="15"/>
      <c r="T27" s="15"/>
      <c r="U27" s="15"/>
      <c r="V27" s="15"/>
      <c r="W27" s="15"/>
      <c r="X27" s="103">
        <v>0</v>
      </c>
    </row>
    <row r="28" spans="1:24" ht="15" thickBot="1">
      <c r="A28" s="4" t="s">
        <v>103</v>
      </c>
      <c r="B28" s="20">
        <v>274</v>
      </c>
      <c r="C28" s="20">
        <v>274</v>
      </c>
      <c r="D28" s="20">
        <v>276</v>
      </c>
      <c r="E28" s="4"/>
      <c r="F28" s="4">
        <v>475</v>
      </c>
      <c r="G28" s="20">
        <v>21</v>
      </c>
      <c r="H28" s="186">
        <v>-21</v>
      </c>
      <c r="I28" s="186">
        <v>3</v>
      </c>
      <c r="J28" s="188">
        <v>3</v>
      </c>
      <c r="K28" s="20">
        <v>3</v>
      </c>
      <c r="L28" s="202">
        <v>26</v>
      </c>
      <c r="M28" s="63">
        <v>51</v>
      </c>
      <c r="N28" s="47">
        <v>61</v>
      </c>
      <c r="O28" s="75">
        <v>9</v>
      </c>
      <c r="P28" s="4">
        <v>17</v>
      </c>
      <c r="Q28" s="63">
        <v>201</v>
      </c>
      <c r="R28" s="47">
        <v>231</v>
      </c>
      <c r="S28" s="75">
        <v>938</v>
      </c>
      <c r="T28" s="148">
        <f>SUM(T29:T34)</f>
        <v>10977</v>
      </c>
      <c r="U28" s="145">
        <v>26607</v>
      </c>
      <c r="V28" s="143">
        <v>26607</v>
      </c>
      <c r="W28" s="176">
        <v>285</v>
      </c>
      <c r="X28" s="148">
        <v>737.6453000000007</v>
      </c>
    </row>
    <row r="29" spans="1:24" ht="15" thickBot="1">
      <c r="A29" s="3" t="s">
        <v>104</v>
      </c>
      <c r="B29" s="18"/>
      <c r="C29" s="18"/>
      <c r="D29" s="18"/>
      <c r="E29" s="3"/>
      <c r="F29" s="3"/>
      <c r="G29" s="18">
        <v>0</v>
      </c>
      <c r="H29" s="185">
        <v>0</v>
      </c>
      <c r="I29" s="185">
        <v>0</v>
      </c>
      <c r="J29" s="187">
        <v>0</v>
      </c>
      <c r="K29" s="18">
        <v>0</v>
      </c>
      <c r="L29" s="201">
        <v>0</v>
      </c>
      <c r="M29" s="35">
        <v>0</v>
      </c>
      <c r="N29" s="42">
        <v>0</v>
      </c>
      <c r="O29" s="37">
        <v>0</v>
      </c>
      <c r="P29" s="3">
        <v>0</v>
      </c>
      <c r="Q29" s="35">
        <v>0</v>
      </c>
      <c r="R29" s="42">
        <v>0</v>
      </c>
      <c r="S29" s="37">
        <v>0</v>
      </c>
      <c r="T29" s="149">
        <v>0</v>
      </c>
      <c r="U29" s="146">
        <v>0</v>
      </c>
      <c r="V29" s="141">
        <v>0</v>
      </c>
      <c r="W29" s="174">
        <v>0</v>
      </c>
      <c r="X29" s="150">
        <v>0</v>
      </c>
    </row>
    <row r="30" spans="1:24" ht="15" thickBot="1">
      <c r="A30" s="3" t="s">
        <v>105</v>
      </c>
      <c r="B30" s="18"/>
      <c r="C30" s="18"/>
      <c r="D30" s="18"/>
      <c r="E30" s="3"/>
      <c r="F30" s="3"/>
      <c r="G30" s="18">
        <v>0</v>
      </c>
      <c r="H30" s="185">
        <v>0</v>
      </c>
      <c r="I30" s="185">
        <v>0</v>
      </c>
      <c r="J30" s="187">
        <v>0</v>
      </c>
      <c r="K30" s="18">
        <v>0</v>
      </c>
      <c r="L30" s="201">
        <v>0</v>
      </c>
      <c r="M30" s="35">
        <v>0</v>
      </c>
      <c r="N30" s="42">
        <v>0</v>
      </c>
      <c r="O30" s="37">
        <v>0</v>
      </c>
      <c r="P30" s="3">
        <v>0</v>
      </c>
      <c r="Q30" s="35">
        <v>0</v>
      </c>
      <c r="R30" s="42">
        <v>0</v>
      </c>
      <c r="S30" s="37">
        <v>0</v>
      </c>
      <c r="T30" s="149">
        <v>0</v>
      </c>
      <c r="U30" s="146">
        <v>0</v>
      </c>
      <c r="V30" s="141">
        <v>0</v>
      </c>
      <c r="W30" s="174">
        <v>0</v>
      </c>
      <c r="X30" s="150">
        <v>0</v>
      </c>
    </row>
    <row r="31" spans="1:24" ht="15" thickBot="1">
      <c r="A31" s="3" t="s">
        <v>106</v>
      </c>
      <c r="B31" s="18"/>
      <c r="C31" s="18"/>
      <c r="D31" s="18"/>
      <c r="E31" s="3"/>
      <c r="F31" s="3"/>
      <c r="G31" s="18">
        <v>0</v>
      </c>
      <c r="H31" s="185">
        <v>0</v>
      </c>
      <c r="I31" s="185">
        <v>0</v>
      </c>
      <c r="J31" s="187">
        <v>0</v>
      </c>
      <c r="K31" s="18">
        <v>0</v>
      </c>
      <c r="L31" s="201">
        <v>0</v>
      </c>
      <c r="M31" s="35">
        <v>0</v>
      </c>
      <c r="N31" s="42">
        <v>0</v>
      </c>
      <c r="O31" s="37">
        <v>0</v>
      </c>
      <c r="P31" s="3">
        <v>0</v>
      </c>
      <c r="Q31" s="35">
        <v>0</v>
      </c>
      <c r="R31" s="42">
        <v>0</v>
      </c>
      <c r="S31" s="37">
        <v>0</v>
      </c>
      <c r="T31" s="150">
        <v>10000</v>
      </c>
      <c r="U31" s="147">
        <v>21003</v>
      </c>
      <c r="V31" s="142">
        <v>21003</v>
      </c>
      <c r="W31" s="174">
        <v>0</v>
      </c>
      <c r="X31" s="150">
        <v>0</v>
      </c>
    </row>
    <row r="32" spans="1:24" ht="15" thickBot="1">
      <c r="A32" s="3" t="s">
        <v>107</v>
      </c>
      <c r="B32" s="18">
        <v>5</v>
      </c>
      <c r="C32" s="18">
        <v>5</v>
      </c>
      <c r="D32" s="18">
        <v>7</v>
      </c>
      <c r="E32" s="3"/>
      <c r="F32" s="3">
        <v>205</v>
      </c>
      <c r="G32" s="18">
        <v>21</v>
      </c>
      <c r="H32" s="185">
        <v>-21</v>
      </c>
      <c r="I32" s="185">
        <v>0</v>
      </c>
      <c r="J32" s="187">
        <v>0</v>
      </c>
      <c r="K32" s="18">
        <v>0</v>
      </c>
      <c r="L32" s="201">
        <v>25</v>
      </c>
      <c r="M32" s="35">
        <v>47</v>
      </c>
      <c r="N32" s="42">
        <v>57</v>
      </c>
      <c r="O32" s="37">
        <v>9</v>
      </c>
      <c r="P32" s="3">
        <v>17</v>
      </c>
      <c r="Q32" s="35">
        <v>201</v>
      </c>
      <c r="R32" s="42">
        <v>231</v>
      </c>
      <c r="S32" s="37">
        <v>938</v>
      </c>
      <c r="T32" s="149">
        <v>977</v>
      </c>
      <c r="U32" s="147">
        <v>5604</v>
      </c>
      <c r="V32" s="142">
        <v>5604</v>
      </c>
      <c r="W32" s="174">
        <v>285</v>
      </c>
      <c r="X32" s="150">
        <v>737.6453000000007</v>
      </c>
    </row>
    <row r="33" spans="1:24" ht="15" thickBot="1">
      <c r="A33" s="3" t="s">
        <v>108</v>
      </c>
      <c r="B33" s="18">
        <v>269</v>
      </c>
      <c r="C33" s="18"/>
      <c r="D33" s="18">
        <v>269</v>
      </c>
      <c r="E33" s="3"/>
      <c r="F33" s="3">
        <v>270</v>
      </c>
      <c r="G33" s="18">
        <v>0</v>
      </c>
      <c r="H33" s="185">
        <v>0</v>
      </c>
      <c r="I33" s="185">
        <v>3</v>
      </c>
      <c r="J33" s="187">
        <v>3</v>
      </c>
      <c r="K33" s="18">
        <v>3</v>
      </c>
      <c r="L33" s="201">
        <v>1</v>
      </c>
      <c r="M33" s="35">
        <v>4</v>
      </c>
      <c r="N33" s="42">
        <v>4</v>
      </c>
      <c r="O33" s="37">
        <v>0</v>
      </c>
      <c r="P33" s="3">
        <v>0</v>
      </c>
      <c r="Q33" s="35">
        <v>0</v>
      </c>
      <c r="R33" s="42">
        <v>0</v>
      </c>
      <c r="S33" s="37">
        <v>0</v>
      </c>
      <c r="T33" s="149">
        <v>0</v>
      </c>
      <c r="U33" s="146">
        <v>0</v>
      </c>
      <c r="V33" s="141">
        <v>0</v>
      </c>
      <c r="W33" s="174">
        <v>0</v>
      </c>
      <c r="X33" s="150">
        <v>0</v>
      </c>
    </row>
    <row r="34" spans="1:24" ht="15" thickBot="1">
      <c r="A34" s="3" t="s">
        <v>109</v>
      </c>
      <c r="B34" s="18"/>
      <c r="C34" s="18">
        <v>269</v>
      </c>
      <c r="D34" s="18"/>
      <c r="E34" s="3"/>
      <c r="F34" s="3"/>
      <c r="G34" s="18">
        <v>0</v>
      </c>
      <c r="H34" s="185">
        <v>0</v>
      </c>
      <c r="I34" s="185">
        <v>0</v>
      </c>
      <c r="J34" s="187">
        <v>0</v>
      </c>
      <c r="K34" s="18">
        <v>0</v>
      </c>
      <c r="L34" s="201">
        <v>0</v>
      </c>
      <c r="M34" s="35">
        <v>0</v>
      </c>
      <c r="N34" s="42">
        <v>0</v>
      </c>
      <c r="O34" s="37">
        <v>0</v>
      </c>
      <c r="P34" s="3">
        <v>0</v>
      </c>
      <c r="Q34" s="35">
        <v>0</v>
      </c>
      <c r="R34" s="42">
        <v>0</v>
      </c>
      <c r="S34" s="37">
        <v>0</v>
      </c>
      <c r="T34" s="150">
        <f>5793-4868-925</f>
        <v>0</v>
      </c>
      <c r="U34" s="146">
        <v>0</v>
      </c>
      <c r="V34" s="141">
        <v>0</v>
      </c>
      <c r="W34" s="174">
        <v>0</v>
      </c>
      <c r="X34" s="150">
        <v>0</v>
      </c>
    </row>
    <row r="35" spans="1:24" ht="15" thickBot="1">
      <c r="A35" s="4" t="s">
        <v>110</v>
      </c>
      <c r="B35" s="20">
        <v>56</v>
      </c>
      <c r="C35" s="20">
        <v>309</v>
      </c>
      <c r="D35" s="20">
        <v>769</v>
      </c>
      <c r="E35" s="4"/>
      <c r="F35" s="4">
        <v>1234</v>
      </c>
      <c r="G35" s="20">
        <v>430</v>
      </c>
      <c r="H35" s="186">
        <v>297</v>
      </c>
      <c r="I35" s="186">
        <v>571</v>
      </c>
      <c r="J35" s="188">
        <v>216</v>
      </c>
      <c r="K35" s="20">
        <v>88</v>
      </c>
      <c r="L35" s="202">
        <v>98</v>
      </c>
      <c r="M35" s="54">
        <v>405</v>
      </c>
      <c r="N35" s="48">
        <v>449</v>
      </c>
      <c r="O35" s="39">
        <v>290</v>
      </c>
      <c r="P35" s="4">
        <v>292</v>
      </c>
      <c r="Q35" s="54">
        <v>341</v>
      </c>
      <c r="R35" s="50">
        <v>8717</v>
      </c>
      <c r="S35" s="46">
        <v>20003</v>
      </c>
      <c r="T35" s="148">
        <f>SUM(T36:T39)</f>
        <v>24878</v>
      </c>
      <c r="U35" s="145">
        <v>25019</v>
      </c>
      <c r="V35" s="140">
        <v>25267</v>
      </c>
      <c r="W35" s="177">
        <v>825</v>
      </c>
      <c r="X35" s="148">
        <v>5398.3796400000001</v>
      </c>
    </row>
    <row r="36" spans="1:24" ht="15" thickBot="1">
      <c r="A36" s="3" t="s">
        <v>111</v>
      </c>
      <c r="B36" s="18">
        <v>56</v>
      </c>
      <c r="C36" s="18">
        <v>309</v>
      </c>
      <c r="D36" s="18">
        <v>769</v>
      </c>
      <c r="E36" s="3"/>
      <c r="F36" s="3">
        <v>1234</v>
      </c>
      <c r="G36" s="18">
        <v>430</v>
      </c>
      <c r="H36" s="185">
        <v>-143</v>
      </c>
      <c r="I36" s="185">
        <v>571</v>
      </c>
      <c r="J36" s="187">
        <v>216</v>
      </c>
      <c r="K36" s="18">
        <v>88</v>
      </c>
      <c r="L36" s="201">
        <v>98</v>
      </c>
      <c r="M36" s="35">
        <v>405</v>
      </c>
      <c r="N36" s="42">
        <v>449</v>
      </c>
      <c r="O36" s="37">
        <v>290</v>
      </c>
      <c r="P36" s="3">
        <v>292</v>
      </c>
      <c r="Q36" s="35">
        <v>319</v>
      </c>
      <c r="R36" s="41">
        <v>6952</v>
      </c>
      <c r="S36" s="37">
        <v>2</v>
      </c>
      <c r="T36" s="149">
        <v>875</v>
      </c>
      <c r="U36" s="147">
        <v>1017</v>
      </c>
      <c r="V36" s="142">
        <v>1250</v>
      </c>
      <c r="W36" s="174">
        <v>825</v>
      </c>
      <c r="X36" s="150">
        <v>1454.3446399999998</v>
      </c>
    </row>
    <row r="37" spans="1:24" ht="15" thickBot="1">
      <c r="A37" s="3" t="s">
        <v>212</v>
      </c>
      <c r="B37" s="18"/>
      <c r="C37" s="18"/>
      <c r="D37" s="18"/>
      <c r="E37" s="3"/>
      <c r="F37" s="3"/>
      <c r="G37" s="18"/>
      <c r="H37" s="185"/>
      <c r="I37" s="185"/>
      <c r="J37" s="187"/>
      <c r="K37" s="18"/>
      <c r="L37" s="201"/>
      <c r="M37" s="35"/>
      <c r="N37" s="42"/>
      <c r="O37" s="37"/>
      <c r="P37" s="3"/>
      <c r="Q37" s="35"/>
      <c r="R37" s="41"/>
      <c r="S37" s="37"/>
      <c r="T37" s="150">
        <v>4002</v>
      </c>
      <c r="U37" s="147">
        <v>4002</v>
      </c>
      <c r="V37" s="142">
        <v>4016</v>
      </c>
      <c r="W37" s="174">
        <v>0</v>
      </c>
      <c r="X37" s="150">
        <v>0</v>
      </c>
    </row>
    <row r="38" spans="1:24" ht="15" thickBot="1">
      <c r="A38" s="3" t="s">
        <v>112</v>
      </c>
      <c r="B38" s="18"/>
      <c r="C38" s="18"/>
      <c r="D38" s="18"/>
      <c r="E38" s="3"/>
      <c r="F38" s="3"/>
      <c r="G38" s="18">
        <v>0</v>
      </c>
      <c r="H38" s="185">
        <v>0</v>
      </c>
      <c r="I38" s="185">
        <v>0</v>
      </c>
      <c r="J38" s="187">
        <v>0</v>
      </c>
      <c r="K38" s="18">
        <v>0</v>
      </c>
      <c r="L38" s="201">
        <v>0</v>
      </c>
      <c r="M38" s="35">
        <v>0</v>
      </c>
      <c r="N38" s="42">
        <v>0</v>
      </c>
      <c r="O38" s="37">
        <v>0</v>
      </c>
      <c r="P38" s="3">
        <v>0</v>
      </c>
      <c r="Q38" s="35">
        <v>22</v>
      </c>
      <c r="R38" s="42">
        <v>0</v>
      </c>
      <c r="S38" s="121">
        <v>20001</v>
      </c>
      <c r="T38" s="150">
        <f>24869-4868</f>
        <v>20001</v>
      </c>
      <c r="U38" s="147">
        <v>20001</v>
      </c>
      <c r="V38" s="142">
        <v>20001</v>
      </c>
      <c r="W38" s="174">
        <v>0</v>
      </c>
      <c r="X38" s="150">
        <v>3944</v>
      </c>
    </row>
    <row r="39" spans="1:24" ht="15" thickBot="1">
      <c r="A39" s="3" t="s">
        <v>113</v>
      </c>
      <c r="B39" s="18"/>
      <c r="C39" s="18"/>
      <c r="D39" s="18"/>
      <c r="E39" s="3"/>
      <c r="F39" s="3"/>
      <c r="G39" s="18">
        <v>0</v>
      </c>
      <c r="H39" s="185">
        <v>10</v>
      </c>
      <c r="I39" s="185">
        <v>0</v>
      </c>
      <c r="J39" s="187">
        <v>0</v>
      </c>
      <c r="K39" s="18">
        <v>0</v>
      </c>
      <c r="L39" s="201">
        <v>0</v>
      </c>
      <c r="M39" s="35">
        <v>0</v>
      </c>
      <c r="N39" s="42">
        <v>0</v>
      </c>
      <c r="O39" s="37">
        <v>0</v>
      </c>
      <c r="P39" s="3">
        <v>0</v>
      </c>
      <c r="Q39" s="35">
        <v>0</v>
      </c>
      <c r="R39" s="42">
        <v>0</v>
      </c>
      <c r="S39" s="37">
        <v>0</v>
      </c>
      <c r="T39" s="149">
        <v>0</v>
      </c>
      <c r="U39" s="146">
        <v>0</v>
      </c>
      <c r="V39" s="141">
        <v>0</v>
      </c>
      <c r="W39" s="174">
        <v>0</v>
      </c>
      <c r="X39" s="150">
        <v>0</v>
      </c>
    </row>
    <row r="40" spans="1:24" ht="15" thickBot="1">
      <c r="A40" s="3" t="s">
        <v>114</v>
      </c>
      <c r="B40" s="18"/>
      <c r="C40" s="18"/>
      <c r="D40" s="18"/>
      <c r="E40" s="3"/>
      <c r="F40" s="3"/>
      <c r="G40" s="18">
        <v>0</v>
      </c>
      <c r="H40" s="185">
        <v>0</v>
      </c>
      <c r="I40" s="185">
        <v>0</v>
      </c>
      <c r="J40" s="187">
        <v>0</v>
      </c>
      <c r="K40" s="18">
        <v>0</v>
      </c>
      <c r="L40" s="201">
        <v>0</v>
      </c>
      <c r="M40" s="35">
        <v>0</v>
      </c>
      <c r="N40" s="42">
        <v>0</v>
      </c>
      <c r="O40" s="37">
        <v>0</v>
      </c>
      <c r="P40" s="3">
        <v>0</v>
      </c>
      <c r="Q40" s="35">
        <v>0</v>
      </c>
      <c r="R40" s="41">
        <v>1765</v>
      </c>
      <c r="S40" s="37">
        <v>0</v>
      </c>
      <c r="T40" s="149">
        <v>0</v>
      </c>
      <c r="U40" s="146">
        <v>0</v>
      </c>
      <c r="V40" s="141">
        <v>0</v>
      </c>
      <c r="W40" s="174">
        <v>0</v>
      </c>
      <c r="X40" s="150">
        <v>3.5000000000000003E-2</v>
      </c>
    </row>
    <row r="41" spans="1:24" ht="15" thickBot="1">
      <c r="A41" s="4" t="s">
        <v>115</v>
      </c>
      <c r="B41" s="20">
        <v>218</v>
      </c>
      <c r="C41" s="20">
        <v>-35</v>
      </c>
      <c r="D41" s="20">
        <v>-493</v>
      </c>
      <c r="E41" s="4"/>
      <c r="F41" s="4">
        <v>-759</v>
      </c>
      <c r="G41" s="20">
        <v>-409</v>
      </c>
      <c r="H41" s="186">
        <v>112</v>
      </c>
      <c r="I41" s="186">
        <v>-568</v>
      </c>
      <c r="J41" s="188">
        <v>-213</v>
      </c>
      <c r="K41" s="20">
        <v>-85</v>
      </c>
      <c r="L41" s="202">
        <v>-73</v>
      </c>
      <c r="M41" s="54">
        <v>-355</v>
      </c>
      <c r="N41" s="48">
        <v>-389</v>
      </c>
      <c r="O41" s="39">
        <v>-281</v>
      </c>
      <c r="P41" s="4">
        <v>-275</v>
      </c>
      <c r="Q41" s="54">
        <v>-140</v>
      </c>
      <c r="R41" s="50">
        <v>-8487</v>
      </c>
      <c r="S41" s="46">
        <v>-19065</v>
      </c>
      <c r="T41" s="145">
        <f>T28-T35</f>
        <v>-13901</v>
      </c>
      <c r="U41" s="145">
        <f>U28-U35</f>
        <v>1588</v>
      </c>
      <c r="V41" s="140">
        <v>1340</v>
      </c>
      <c r="W41" s="177">
        <v>-540</v>
      </c>
      <c r="X41" s="145">
        <v>-4660</v>
      </c>
    </row>
    <row r="42" spans="1:24" ht="14.25" thickBot="1">
      <c r="A42" s="1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1"/>
      <c r="O42" s="15"/>
      <c r="P42" s="15"/>
      <c r="Q42" s="15"/>
      <c r="R42" s="51"/>
      <c r="S42" s="15"/>
      <c r="T42" s="15"/>
      <c r="U42" s="144"/>
      <c r="V42" s="15"/>
      <c r="W42" s="15"/>
      <c r="X42" s="103"/>
    </row>
    <row r="43" spans="1:24" ht="15" thickBot="1">
      <c r="A43" s="4" t="s">
        <v>103</v>
      </c>
      <c r="B43" s="20">
        <v>0</v>
      </c>
      <c r="C43" s="20">
        <v>13674</v>
      </c>
      <c r="D43" s="20">
        <v>18174</v>
      </c>
      <c r="E43" s="4"/>
      <c r="F43" s="4">
        <v>41360</v>
      </c>
      <c r="G43" s="20">
        <v>8910</v>
      </c>
      <c r="H43" s="190">
        <v>3200</v>
      </c>
      <c r="I43" s="190">
        <v>0</v>
      </c>
      <c r="J43" s="192">
        <v>10400</v>
      </c>
      <c r="K43" s="20">
        <v>7250</v>
      </c>
      <c r="L43" s="204">
        <v>11168</v>
      </c>
      <c r="M43" s="62">
        <v>35281</v>
      </c>
      <c r="N43" s="49">
        <v>39221</v>
      </c>
      <c r="O43" s="76">
        <v>0</v>
      </c>
      <c r="P43" s="4">
        <v>8797</v>
      </c>
      <c r="Q43" s="62">
        <v>45391</v>
      </c>
      <c r="R43" s="49">
        <v>51763</v>
      </c>
      <c r="S43" s="126">
        <v>119055</v>
      </c>
      <c r="T43" s="148">
        <v>119143</v>
      </c>
      <c r="U43" s="145">
        <v>203820</v>
      </c>
      <c r="V43" s="143">
        <v>312167</v>
      </c>
      <c r="W43" s="176">
        <v>0</v>
      </c>
      <c r="X43" s="148">
        <v>4080</v>
      </c>
    </row>
    <row r="44" spans="1:24" ht="15" thickBot="1">
      <c r="A44" s="3" t="s">
        <v>117</v>
      </c>
      <c r="B44" s="18"/>
      <c r="C44" s="18">
        <v>13674</v>
      </c>
      <c r="D44" s="18">
        <v>13674</v>
      </c>
      <c r="E44" s="3"/>
      <c r="F44" s="3">
        <v>19860</v>
      </c>
      <c r="G44" s="18">
        <v>0</v>
      </c>
      <c r="H44" s="189">
        <v>0</v>
      </c>
      <c r="I44" s="189">
        <v>0</v>
      </c>
      <c r="J44" s="191">
        <v>0</v>
      </c>
      <c r="K44" s="18">
        <v>0</v>
      </c>
      <c r="L44" s="203">
        <v>0</v>
      </c>
      <c r="M44" s="35">
        <v>0</v>
      </c>
      <c r="N44" s="42">
        <v>0</v>
      </c>
      <c r="O44" s="74">
        <v>0</v>
      </c>
      <c r="P44" s="3">
        <v>0</v>
      </c>
      <c r="Q44" s="34">
        <v>36656</v>
      </c>
      <c r="R44" s="41">
        <v>41278</v>
      </c>
      <c r="S44" s="125">
        <v>45788</v>
      </c>
      <c r="T44" s="150">
        <v>45744</v>
      </c>
      <c r="U44" s="147">
        <v>45731</v>
      </c>
      <c r="V44" s="142">
        <v>45731</v>
      </c>
      <c r="W44" s="174">
        <v>0</v>
      </c>
      <c r="X44" s="150">
        <v>0</v>
      </c>
    </row>
    <row r="45" spans="1:24" ht="15" thickBot="1">
      <c r="A45" s="3" t="s">
        <v>118</v>
      </c>
      <c r="B45" s="18"/>
      <c r="C45" s="18"/>
      <c r="D45" s="18">
        <v>4500</v>
      </c>
      <c r="E45" s="3"/>
      <c r="F45" s="3">
        <v>21500</v>
      </c>
      <c r="G45" s="18">
        <v>8910</v>
      </c>
      <c r="H45" s="189">
        <v>3200</v>
      </c>
      <c r="I45" s="189">
        <v>0</v>
      </c>
      <c r="J45" s="191">
        <v>10400</v>
      </c>
      <c r="K45" s="18">
        <v>7250</v>
      </c>
      <c r="L45" s="203">
        <v>11168</v>
      </c>
      <c r="M45" s="34">
        <v>35281</v>
      </c>
      <c r="N45" s="41">
        <v>39221</v>
      </c>
      <c r="O45" s="74">
        <v>0</v>
      </c>
      <c r="P45" s="3">
        <v>8797</v>
      </c>
      <c r="Q45" s="34">
        <v>8735</v>
      </c>
      <c r="R45" s="41">
        <v>10485</v>
      </c>
      <c r="S45" s="125">
        <v>73125</v>
      </c>
      <c r="T45" s="150">
        <v>73072</v>
      </c>
      <c r="U45" s="147">
        <v>157762</v>
      </c>
      <c r="V45" s="142">
        <v>225730</v>
      </c>
      <c r="W45" s="174">
        <v>0</v>
      </c>
      <c r="X45" s="150">
        <v>4000</v>
      </c>
    </row>
    <row r="46" spans="1:24" ht="15" thickBot="1">
      <c r="A46" s="3" t="s">
        <v>119</v>
      </c>
      <c r="B46" s="18"/>
      <c r="C46" s="18"/>
      <c r="D46" s="18"/>
      <c r="E46" s="3"/>
      <c r="F46" s="3"/>
      <c r="G46" s="18">
        <v>0</v>
      </c>
      <c r="H46" s="189">
        <v>0</v>
      </c>
      <c r="I46" s="189">
        <v>0</v>
      </c>
      <c r="J46" s="191">
        <v>0</v>
      </c>
      <c r="K46" s="18">
        <v>0</v>
      </c>
      <c r="L46" s="203">
        <v>0</v>
      </c>
      <c r="M46" s="35">
        <v>0</v>
      </c>
      <c r="N46" s="42">
        <v>0</v>
      </c>
      <c r="O46" s="74">
        <v>0</v>
      </c>
      <c r="P46" s="3">
        <v>0</v>
      </c>
      <c r="Q46" s="35">
        <v>0</v>
      </c>
      <c r="R46" s="42">
        <v>0</v>
      </c>
      <c r="S46" s="74">
        <v>0</v>
      </c>
      <c r="T46" s="149">
        <v>0</v>
      </c>
      <c r="U46" s="146">
        <v>0</v>
      </c>
      <c r="V46" s="142">
        <v>40379</v>
      </c>
      <c r="W46" s="174">
        <v>0</v>
      </c>
      <c r="X46" s="150">
        <v>0</v>
      </c>
    </row>
    <row r="47" spans="1:24" ht="15" thickBot="1">
      <c r="A47" s="3" t="s">
        <v>120</v>
      </c>
      <c r="B47" s="18"/>
      <c r="C47" s="18"/>
      <c r="D47" s="18"/>
      <c r="E47" s="3"/>
      <c r="F47" s="3"/>
      <c r="G47" s="18">
        <v>0</v>
      </c>
      <c r="H47" s="189">
        <v>0</v>
      </c>
      <c r="I47" s="189">
        <v>0</v>
      </c>
      <c r="J47" s="191">
        <v>0</v>
      </c>
      <c r="K47" s="18">
        <v>0</v>
      </c>
      <c r="L47" s="203">
        <v>0</v>
      </c>
      <c r="M47" s="35">
        <v>0</v>
      </c>
      <c r="N47" s="42">
        <v>0</v>
      </c>
      <c r="O47" s="74">
        <v>0</v>
      </c>
      <c r="P47" s="3">
        <v>0</v>
      </c>
      <c r="Q47" s="35">
        <v>0</v>
      </c>
      <c r="R47" s="42">
        <v>0</v>
      </c>
      <c r="S47" s="74">
        <v>143</v>
      </c>
      <c r="T47" s="149">
        <v>327</v>
      </c>
      <c r="U47" s="146">
        <v>327</v>
      </c>
      <c r="V47" s="141">
        <v>327</v>
      </c>
      <c r="W47" s="174">
        <v>0</v>
      </c>
      <c r="X47" s="150">
        <v>80</v>
      </c>
    </row>
    <row r="48" spans="1:24" ht="15" thickBot="1">
      <c r="A48" s="4" t="s">
        <v>110</v>
      </c>
      <c r="B48" s="20">
        <v>49</v>
      </c>
      <c r="C48" s="20">
        <v>0</v>
      </c>
      <c r="D48" s="20">
        <v>366</v>
      </c>
      <c r="E48" s="4"/>
      <c r="F48" s="4">
        <v>5548</v>
      </c>
      <c r="G48" s="20">
        <v>541</v>
      </c>
      <c r="H48" s="190">
        <v>1689</v>
      </c>
      <c r="I48" s="190">
        <v>871</v>
      </c>
      <c r="J48" s="192">
        <v>11250</v>
      </c>
      <c r="K48" s="20">
        <v>9758</v>
      </c>
      <c r="L48" s="204">
        <v>1631</v>
      </c>
      <c r="M48" s="53">
        <v>25663</v>
      </c>
      <c r="N48" s="50">
        <v>34030</v>
      </c>
      <c r="O48" s="73">
        <v>896</v>
      </c>
      <c r="P48" s="4">
        <v>2176</v>
      </c>
      <c r="Q48" s="53">
        <v>4747</v>
      </c>
      <c r="R48" s="50">
        <v>6701</v>
      </c>
      <c r="S48" s="127">
        <v>7223</v>
      </c>
      <c r="T48" s="148">
        <v>19999</v>
      </c>
      <c r="U48" s="145">
        <v>40325</v>
      </c>
      <c r="V48" s="140">
        <v>45912</v>
      </c>
      <c r="W48" s="173">
        <v>16655</v>
      </c>
      <c r="X48" s="148">
        <v>29350.026000000002</v>
      </c>
    </row>
    <row r="49" spans="1:24" ht="15" thickBot="1">
      <c r="A49" s="3" t="s">
        <v>121</v>
      </c>
      <c r="B49" s="18">
        <v>49</v>
      </c>
      <c r="C49" s="18"/>
      <c r="D49" s="18">
        <v>366</v>
      </c>
      <c r="E49" s="3"/>
      <c r="F49" s="3">
        <v>456</v>
      </c>
      <c r="G49" s="18">
        <v>0</v>
      </c>
      <c r="H49" s="189">
        <v>879</v>
      </c>
      <c r="I49" s="189">
        <v>0</v>
      </c>
      <c r="J49" s="191">
        <v>0</v>
      </c>
      <c r="K49" s="18">
        <v>0</v>
      </c>
      <c r="L49" s="203">
        <v>494</v>
      </c>
      <c r="M49" s="35">
        <v>494</v>
      </c>
      <c r="N49" s="42">
        <v>494</v>
      </c>
      <c r="O49" s="74">
        <v>0</v>
      </c>
      <c r="P49" s="3">
        <v>0</v>
      </c>
      <c r="Q49" s="34">
        <v>1374</v>
      </c>
      <c r="R49" s="41">
        <v>1607</v>
      </c>
      <c r="S49" s="74">
        <v>0</v>
      </c>
      <c r="T49" s="149">
        <v>87</v>
      </c>
      <c r="U49" s="147">
        <v>4368</v>
      </c>
      <c r="V49" s="142">
        <v>4426</v>
      </c>
      <c r="W49" s="174">
        <v>0</v>
      </c>
      <c r="X49" s="150">
        <v>0</v>
      </c>
    </row>
    <row r="50" spans="1:24" ht="15" thickBot="1">
      <c r="A50" s="3" t="s">
        <v>122</v>
      </c>
      <c r="B50" s="18"/>
      <c r="C50" s="18"/>
      <c r="D50" s="18"/>
      <c r="E50" s="3"/>
      <c r="F50" s="3">
        <v>4500</v>
      </c>
      <c r="G50" s="18">
        <v>0</v>
      </c>
      <c r="H50" s="189">
        <v>0</v>
      </c>
      <c r="I50" s="189">
        <v>0</v>
      </c>
      <c r="J50" s="191">
        <v>10400</v>
      </c>
      <c r="K50" s="18">
        <v>9000</v>
      </c>
      <c r="L50" s="203">
        <v>400</v>
      </c>
      <c r="M50" s="34">
        <v>22950</v>
      </c>
      <c r="N50" s="41">
        <v>30150</v>
      </c>
      <c r="O50" s="74">
        <v>0</v>
      </c>
      <c r="P50" s="3">
        <v>0</v>
      </c>
      <c r="Q50" s="34">
        <v>0</v>
      </c>
      <c r="R50" s="41">
        <v>0</v>
      </c>
      <c r="S50" s="125">
        <v>6750</v>
      </c>
      <c r="T50" s="150">
        <v>17750</v>
      </c>
      <c r="U50" s="147">
        <v>28727</v>
      </c>
      <c r="V50" s="142">
        <v>32727</v>
      </c>
      <c r="W50" s="174">
        <v>0</v>
      </c>
      <c r="X50" s="150">
        <v>4000</v>
      </c>
    </row>
    <row r="51" spans="1:24" ht="15" thickBot="1">
      <c r="A51" s="3" t="s">
        <v>123</v>
      </c>
      <c r="B51" s="18"/>
      <c r="C51" s="18"/>
      <c r="D51" s="18"/>
      <c r="E51" s="3"/>
      <c r="F51" s="3">
        <v>0</v>
      </c>
      <c r="G51" s="18">
        <v>0</v>
      </c>
      <c r="H51" s="189">
        <v>0</v>
      </c>
      <c r="I51" s="189">
        <v>0</v>
      </c>
      <c r="J51" s="191">
        <v>0</v>
      </c>
      <c r="K51" s="18">
        <v>0</v>
      </c>
      <c r="L51" s="203">
        <v>0</v>
      </c>
      <c r="M51" s="35">
        <v>0</v>
      </c>
      <c r="N51" s="42">
        <v>0</v>
      </c>
      <c r="O51" s="74">
        <v>0</v>
      </c>
      <c r="P51" s="3">
        <v>0</v>
      </c>
      <c r="Q51" s="35">
        <v>0</v>
      </c>
      <c r="R51" s="42">
        <v>0</v>
      </c>
      <c r="S51" s="74">
        <v>0</v>
      </c>
      <c r="T51" s="149">
        <v>0</v>
      </c>
      <c r="U51" s="146">
        <v>0</v>
      </c>
      <c r="V51" s="141">
        <v>0</v>
      </c>
      <c r="W51" s="175">
        <v>7500</v>
      </c>
      <c r="X51" s="150">
        <v>7500</v>
      </c>
    </row>
    <row r="52" spans="1:24" ht="15" thickBot="1">
      <c r="A52" s="3" t="s">
        <v>124</v>
      </c>
      <c r="B52" s="18"/>
      <c r="C52" s="18"/>
      <c r="D52" s="18"/>
      <c r="E52" s="3"/>
      <c r="F52" s="3">
        <v>0</v>
      </c>
      <c r="G52" s="18">
        <v>66</v>
      </c>
      <c r="H52" s="189">
        <v>7</v>
      </c>
      <c r="I52" s="189">
        <v>21</v>
      </c>
      <c r="J52" s="191">
        <v>21</v>
      </c>
      <c r="K52" s="18">
        <v>22</v>
      </c>
      <c r="L52" s="203">
        <v>22</v>
      </c>
      <c r="M52" s="35">
        <v>66</v>
      </c>
      <c r="N52" s="42">
        <v>90</v>
      </c>
      <c r="O52" s="74">
        <v>9</v>
      </c>
      <c r="P52" s="3">
        <v>42</v>
      </c>
      <c r="Q52" s="35">
        <v>338</v>
      </c>
      <c r="R52" s="42">
        <v>394</v>
      </c>
      <c r="S52" s="74">
        <v>49</v>
      </c>
      <c r="T52" s="149">
        <v>160</v>
      </c>
      <c r="U52" s="146">
        <v>472</v>
      </c>
      <c r="V52" s="141">
        <v>848</v>
      </c>
      <c r="W52" s="174">
        <v>252</v>
      </c>
      <c r="X52" s="150">
        <v>292.01100000000002</v>
      </c>
    </row>
    <row r="53" spans="1:24" ht="15" thickBot="1">
      <c r="A53" s="3" t="s">
        <v>125</v>
      </c>
      <c r="B53" s="18"/>
      <c r="C53" s="18"/>
      <c r="D53" s="18"/>
      <c r="E53" s="3"/>
      <c r="F53" s="3">
        <v>592</v>
      </c>
      <c r="G53" s="18">
        <v>475</v>
      </c>
      <c r="H53" s="189">
        <v>803</v>
      </c>
      <c r="I53" s="189">
        <v>851</v>
      </c>
      <c r="J53" s="191">
        <v>828</v>
      </c>
      <c r="K53" s="18">
        <v>736</v>
      </c>
      <c r="L53" s="203">
        <v>714</v>
      </c>
      <c r="M53" s="34">
        <v>2152</v>
      </c>
      <c r="N53" s="41">
        <v>3295</v>
      </c>
      <c r="O53" s="74">
        <v>887</v>
      </c>
      <c r="P53" s="3">
        <v>2134</v>
      </c>
      <c r="Q53" s="34">
        <v>3036</v>
      </c>
      <c r="R53" s="41">
        <v>4700</v>
      </c>
      <c r="S53" s="74">
        <v>424</v>
      </c>
      <c r="T53" s="150">
        <v>2002</v>
      </c>
      <c r="U53" s="147">
        <v>6757</v>
      </c>
      <c r="V53" s="142">
        <v>7584</v>
      </c>
      <c r="W53" s="175">
        <v>8903</v>
      </c>
      <c r="X53" s="150">
        <v>17558.014999999999</v>
      </c>
    </row>
    <row r="54" spans="1:24" ht="15" thickBot="1">
      <c r="A54" s="3" t="s">
        <v>126</v>
      </c>
      <c r="B54" s="18"/>
      <c r="C54" s="18"/>
      <c r="D54" s="18"/>
      <c r="E54" s="3"/>
      <c r="F54" s="3"/>
      <c r="G54" s="18">
        <v>0</v>
      </c>
      <c r="H54" s="189">
        <v>0</v>
      </c>
      <c r="I54" s="189">
        <v>0</v>
      </c>
      <c r="J54" s="191">
        <v>0</v>
      </c>
      <c r="K54" s="18">
        <v>0</v>
      </c>
      <c r="L54" s="203">
        <v>0</v>
      </c>
      <c r="M54" s="35">
        <v>0</v>
      </c>
      <c r="N54" s="42">
        <v>0</v>
      </c>
      <c r="O54" s="74">
        <v>0</v>
      </c>
      <c r="P54" s="3">
        <v>0</v>
      </c>
      <c r="Q54" s="35">
        <v>0</v>
      </c>
      <c r="R54" s="42">
        <v>0</v>
      </c>
      <c r="S54" s="74">
        <v>0</v>
      </c>
      <c r="T54" s="149">
        <v>0</v>
      </c>
      <c r="U54" s="146">
        <v>0</v>
      </c>
      <c r="V54" s="141">
        <v>327</v>
      </c>
      <c r="W54" s="174">
        <v>0</v>
      </c>
      <c r="X54" s="150">
        <v>0</v>
      </c>
    </row>
    <row r="55" spans="1:24" ht="15" thickBot="1">
      <c r="A55" s="4" t="s">
        <v>127</v>
      </c>
      <c r="B55" s="20">
        <v>-49</v>
      </c>
      <c r="C55" s="20">
        <v>13674</v>
      </c>
      <c r="D55" s="20">
        <v>17808</v>
      </c>
      <c r="E55" s="4"/>
      <c r="F55" s="4">
        <v>35812</v>
      </c>
      <c r="G55" s="20">
        <v>8369</v>
      </c>
      <c r="H55" s="190">
        <v>1511</v>
      </c>
      <c r="I55" s="190">
        <v>-871</v>
      </c>
      <c r="J55" s="192">
        <v>-850</v>
      </c>
      <c r="K55" s="20">
        <v>-2508</v>
      </c>
      <c r="L55" s="204">
        <v>9538</v>
      </c>
      <c r="M55" s="53">
        <v>9618</v>
      </c>
      <c r="N55" s="50">
        <v>5191</v>
      </c>
      <c r="O55" s="73">
        <v>-896</v>
      </c>
      <c r="P55" s="4">
        <v>6621</v>
      </c>
      <c r="Q55" s="53">
        <v>40644</v>
      </c>
      <c r="R55" s="50">
        <v>45063</v>
      </c>
      <c r="S55" s="127">
        <v>111833</v>
      </c>
      <c r="T55" s="148">
        <v>99144</v>
      </c>
      <c r="U55" s="145">
        <v>163496</v>
      </c>
      <c r="V55" s="140">
        <v>266255</v>
      </c>
      <c r="W55" s="173">
        <v>-16655</v>
      </c>
      <c r="X55" s="148">
        <v>-25270.026000000002</v>
      </c>
    </row>
    <row r="56" spans="1:24" ht="15" thickBot="1">
      <c r="A56" s="17" t="s">
        <v>128</v>
      </c>
      <c r="B56" s="22">
        <v>1037</v>
      </c>
      <c r="C56" s="22">
        <v>12805</v>
      </c>
      <c r="D56" s="22">
        <v>-375</v>
      </c>
      <c r="E56" s="17"/>
      <c r="F56" s="17">
        <v>179</v>
      </c>
      <c r="G56" s="22">
        <v>3149</v>
      </c>
      <c r="H56" s="195">
        <v>-3316</v>
      </c>
      <c r="I56" s="195">
        <v>-256</v>
      </c>
      <c r="J56" s="198">
        <v>491</v>
      </c>
      <c r="K56" s="22">
        <v>-601</v>
      </c>
      <c r="L56" s="207">
        <v>3329</v>
      </c>
      <c r="M56" s="62">
        <v>4817</v>
      </c>
      <c r="N56" s="47">
        <v>-92</v>
      </c>
      <c r="O56" s="76">
        <v>907</v>
      </c>
      <c r="P56" s="17">
        <v>1492</v>
      </c>
      <c r="Q56" s="62">
        <v>2271</v>
      </c>
      <c r="R56" s="62">
        <v>1406</v>
      </c>
      <c r="S56" s="126">
        <v>97356</v>
      </c>
      <c r="T56" s="148">
        <v>83973</v>
      </c>
      <c r="U56" s="145">
        <v>11953</v>
      </c>
      <c r="V56" s="143">
        <v>39968</v>
      </c>
      <c r="W56" s="172">
        <v>-9094</v>
      </c>
      <c r="X56" s="148">
        <v>-6150.2639999999965</v>
      </c>
    </row>
    <row r="57" spans="1:24" ht="15" thickBot="1">
      <c r="A57" s="4" t="s">
        <v>129</v>
      </c>
      <c r="B57" s="20">
        <v>1037</v>
      </c>
      <c r="C57" s="20">
        <v>12805</v>
      </c>
      <c r="D57" s="20">
        <v>-375</v>
      </c>
      <c r="E57" s="4"/>
      <c r="F57" s="4">
        <v>179</v>
      </c>
      <c r="G57" s="20">
        <v>3149</v>
      </c>
      <c r="H57" s="194">
        <v>-3316</v>
      </c>
      <c r="I57" s="194">
        <v>-256</v>
      </c>
      <c r="J57" s="197">
        <v>491</v>
      </c>
      <c r="K57" s="20">
        <v>-601</v>
      </c>
      <c r="L57" s="206">
        <v>3329</v>
      </c>
      <c r="M57" s="53">
        <v>4817</v>
      </c>
      <c r="N57" s="48">
        <v>-92</v>
      </c>
      <c r="O57" s="73">
        <v>907</v>
      </c>
      <c r="P57" s="4">
        <v>1492</v>
      </c>
      <c r="Q57" s="53">
        <v>2271</v>
      </c>
      <c r="R57" s="53">
        <v>1406</v>
      </c>
      <c r="S57" s="127">
        <v>97356</v>
      </c>
      <c r="T57" s="148">
        <v>83973</v>
      </c>
      <c r="U57" s="145">
        <v>11953</v>
      </c>
      <c r="V57" s="140">
        <v>39968</v>
      </c>
      <c r="W57" s="173">
        <v>-9094</v>
      </c>
      <c r="X57" s="148">
        <v>-6150.2640000000001</v>
      </c>
    </row>
    <row r="58" spans="1:24" ht="15" thickBot="1">
      <c r="A58" s="3" t="s">
        <v>130</v>
      </c>
      <c r="B58" s="18">
        <v>724</v>
      </c>
      <c r="C58" s="18">
        <v>724</v>
      </c>
      <c r="D58" s="18">
        <v>724</v>
      </c>
      <c r="E58" s="3"/>
      <c r="F58" s="3">
        <v>724</v>
      </c>
      <c r="G58" s="18">
        <v>545</v>
      </c>
      <c r="H58" s="193">
        <v>3694</v>
      </c>
      <c r="I58" s="193">
        <v>378</v>
      </c>
      <c r="J58" s="196">
        <v>122</v>
      </c>
      <c r="K58" s="18">
        <v>613</v>
      </c>
      <c r="L58" s="205">
        <v>12</v>
      </c>
      <c r="M58" s="35">
        <v>613</v>
      </c>
      <c r="N58" s="42">
        <v>613</v>
      </c>
      <c r="O58" s="74">
        <v>521</v>
      </c>
      <c r="P58" s="3">
        <v>521</v>
      </c>
      <c r="Q58" s="35">
        <v>536</v>
      </c>
      <c r="R58" s="35">
        <v>521</v>
      </c>
      <c r="S58" s="125">
        <v>1927</v>
      </c>
      <c r="T58" s="150">
        <v>1927</v>
      </c>
      <c r="U58" s="147">
        <v>1927</v>
      </c>
      <c r="V58" s="142">
        <v>1927</v>
      </c>
      <c r="W58" s="175">
        <v>41895</v>
      </c>
      <c r="X58" s="150">
        <v>41895.106</v>
      </c>
    </row>
    <row r="59" spans="1:24" ht="15" thickBot="1">
      <c r="A59" s="3" t="s">
        <v>131</v>
      </c>
      <c r="B59" s="18">
        <v>1761</v>
      </c>
      <c r="C59" s="18">
        <v>13529</v>
      </c>
      <c r="D59" s="18">
        <v>349</v>
      </c>
      <c r="E59" s="3"/>
      <c r="F59" s="3">
        <v>545</v>
      </c>
      <c r="G59" s="18">
        <v>3694</v>
      </c>
      <c r="H59" s="193">
        <v>378</v>
      </c>
      <c r="I59" s="193">
        <v>122</v>
      </c>
      <c r="J59" s="196">
        <v>613</v>
      </c>
      <c r="K59" s="18">
        <v>12</v>
      </c>
      <c r="L59" s="205">
        <v>3341</v>
      </c>
      <c r="M59" s="34">
        <v>5431</v>
      </c>
      <c r="N59" s="42">
        <v>521</v>
      </c>
      <c r="O59" s="125">
        <v>1428</v>
      </c>
      <c r="P59" s="3">
        <v>2013</v>
      </c>
      <c r="Q59" s="34">
        <v>2807</v>
      </c>
      <c r="R59" s="41">
        <v>1927</v>
      </c>
      <c r="S59" s="125">
        <v>99283</v>
      </c>
      <c r="T59" s="150">
        <v>85900</v>
      </c>
      <c r="U59" s="147">
        <v>13880</v>
      </c>
      <c r="V59" s="142">
        <v>41895</v>
      </c>
      <c r="W59" s="175">
        <v>32801</v>
      </c>
      <c r="X59" s="150">
        <v>35744.841999999997</v>
      </c>
    </row>
    <row r="60" spans="1:24">
      <c r="B60" s="23"/>
      <c r="C60" s="23"/>
      <c r="D60" s="23"/>
      <c r="G60" s="23"/>
      <c r="J60" s="23"/>
      <c r="K60" s="23"/>
      <c r="T60" s="100"/>
      <c r="U60" s="100"/>
    </row>
    <row r="61" spans="1:24">
      <c r="B61" s="23"/>
      <c r="C61" s="23"/>
      <c r="D61" s="23"/>
      <c r="G61" s="23"/>
      <c r="J61" s="23"/>
      <c r="K61" s="23"/>
      <c r="S61"/>
      <c r="T61"/>
      <c r="U61"/>
      <c r="V61"/>
    </row>
    <row r="62" spans="1:24">
      <c r="S62"/>
      <c r="T62"/>
      <c r="U62"/>
      <c r="V62"/>
    </row>
    <row r="63" spans="1:24">
      <c r="S63"/>
      <c r="T63"/>
      <c r="U63"/>
      <c r="V63"/>
    </row>
    <row r="64" spans="1:24">
      <c r="F64" s="29"/>
      <c r="S64"/>
      <c r="T64"/>
      <c r="U64"/>
      <c r="V64"/>
    </row>
    <row r="65" spans="19:22">
      <c r="S65"/>
      <c r="T65"/>
      <c r="U65"/>
      <c r="V65"/>
    </row>
    <row r="66" spans="19:22">
      <c r="S66"/>
      <c r="T66"/>
      <c r="U66"/>
      <c r="V66"/>
    </row>
  </sheetData>
  <mergeCells count="10">
    <mergeCell ref="B21:B22"/>
    <mergeCell ref="A1:A3"/>
    <mergeCell ref="B1:F1"/>
    <mergeCell ref="G1:J1"/>
    <mergeCell ref="W1:Z1"/>
    <mergeCell ref="K1:N1"/>
    <mergeCell ref="O1:R1"/>
    <mergeCell ref="B12:B13"/>
    <mergeCell ref="B14:B16"/>
    <mergeCell ref="B19:B20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Normal="100" workbookViewId="0">
      <pane xSplit="1" ySplit="3" topLeftCell="I4" activePane="bottomRight" state="frozenSplit"/>
      <selection pane="topRight" activeCell="B1" sqref="B1"/>
      <selection pane="bottomLeft" activeCell="A4" sqref="A4"/>
      <selection pane="bottomRight" activeCell="Q56" sqref="Q56:Q57"/>
    </sheetView>
  </sheetViews>
  <sheetFormatPr defaultColWidth="9.140625" defaultRowHeight="12.75"/>
  <cols>
    <col min="1" max="1" width="62.140625" style="104" customWidth="1"/>
    <col min="2" max="9" width="12.85546875" style="104" customWidth="1"/>
    <col min="10" max="11" width="12.42578125" style="104" bestFit="1" customWidth="1"/>
    <col min="12" max="21" width="12.140625" style="104" bestFit="1" customWidth="1"/>
    <col min="22" max="16384" width="9.140625" style="104"/>
  </cols>
  <sheetData>
    <row r="1" spans="1:21" ht="30.75" customHeight="1" thickBot="1">
      <c r="A1" s="227" t="s">
        <v>81</v>
      </c>
      <c r="B1" s="218" t="s">
        <v>134</v>
      </c>
      <c r="C1" s="219"/>
      <c r="D1" s="219"/>
      <c r="E1" s="220"/>
      <c r="F1" s="214" t="s">
        <v>135</v>
      </c>
      <c r="G1" s="215"/>
      <c r="H1" s="215"/>
      <c r="I1" s="215"/>
      <c r="J1" s="214" t="s">
        <v>170</v>
      </c>
      <c r="K1" s="215"/>
      <c r="L1" s="215"/>
      <c r="M1" s="215"/>
      <c r="N1" s="214" t="s">
        <v>207</v>
      </c>
      <c r="O1" s="215"/>
      <c r="P1" s="215"/>
      <c r="Q1" s="215"/>
      <c r="R1" s="214" t="s">
        <v>207</v>
      </c>
      <c r="S1" s="215"/>
      <c r="T1" s="215"/>
      <c r="U1" s="215"/>
    </row>
    <row r="2" spans="1:21" ht="45" customHeight="1">
      <c r="A2" s="227"/>
      <c r="B2" s="14" t="s">
        <v>154</v>
      </c>
      <c r="C2" s="24" t="s">
        <v>155</v>
      </c>
      <c r="D2" s="24" t="s">
        <v>156</v>
      </c>
      <c r="E2" s="14" t="s">
        <v>161</v>
      </c>
      <c r="F2" s="14" t="s">
        <v>154</v>
      </c>
      <c r="G2" s="24" t="s">
        <v>155</v>
      </c>
      <c r="H2" s="24" t="s">
        <v>156</v>
      </c>
      <c r="I2" s="14" t="s">
        <v>161</v>
      </c>
      <c r="J2" s="14" t="s">
        <v>154</v>
      </c>
      <c r="K2" s="14" t="s">
        <v>155</v>
      </c>
      <c r="L2" s="14" t="s">
        <v>156</v>
      </c>
      <c r="M2" s="14" t="s">
        <v>201</v>
      </c>
      <c r="N2" s="14" t="s">
        <v>154</v>
      </c>
      <c r="O2" s="14" t="s">
        <v>155</v>
      </c>
      <c r="P2" s="14" t="s">
        <v>156</v>
      </c>
      <c r="Q2" s="14" t="s">
        <v>201</v>
      </c>
      <c r="R2" s="14" t="s">
        <v>154</v>
      </c>
      <c r="S2" s="14" t="s">
        <v>190</v>
      </c>
      <c r="T2"/>
      <c r="U2"/>
    </row>
    <row r="3" spans="1:21" ht="29.25" customHeight="1" thickBot="1">
      <c r="A3" s="228"/>
      <c r="B3" s="19" t="s">
        <v>144</v>
      </c>
      <c r="C3" s="19" t="s">
        <v>162</v>
      </c>
      <c r="D3" s="19" t="s">
        <v>163</v>
      </c>
      <c r="E3" s="19" t="s">
        <v>164</v>
      </c>
      <c r="F3" s="19" t="s">
        <v>145</v>
      </c>
      <c r="G3" s="19" t="s">
        <v>165</v>
      </c>
      <c r="H3" s="19" t="s">
        <v>166</v>
      </c>
      <c r="I3" s="19" t="s">
        <v>167</v>
      </c>
      <c r="J3" s="19" t="s">
        <v>171</v>
      </c>
      <c r="K3" s="19" t="s">
        <v>178</v>
      </c>
      <c r="L3" s="19" t="s">
        <v>179</v>
      </c>
      <c r="M3" s="19" t="s">
        <v>194</v>
      </c>
      <c r="N3" s="19" t="s">
        <v>202</v>
      </c>
      <c r="O3" s="19" t="s">
        <v>208</v>
      </c>
      <c r="P3" s="19" t="s">
        <v>209</v>
      </c>
      <c r="Q3" s="19" t="s">
        <v>210</v>
      </c>
      <c r="R3" s="19" t="s">
        <v>224</v>
      </c>
      <c r="S3" s="19" t="s">
        <v>226</v>
      </c>
      <c r="T3"/>
      <c r="U3"/>
    </row>
    <row r="4" spans="1:21" ht="14.25" thickBot="1">
      <c r="A4" s="15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" thickBot="1">
      <c r="A5" s="4" t="s">
        <v>83</v>
      </c>
      <c r="B5" s="20">
        <v>1058</v>
      </c>
      <c r="C5" s="4">
        <v>1582</v>
      </c>
      <c r="D5" s="4">
        <v>2113</v>
      </c>
      <c r="E5" s="20">
        <v>3059</v>
      </c>
      <c r="F5" s="20">
        <v>1956</v>
      </c>
      <c r="G5" s="4">
        <v>3626</v>
      </c>
      <c r="H5" s="62">
        <v>1238</v>
      </c>
      <c r="I5" s="45">
        <v>1846</v>
      </c>
      <c r="J5" s="126">
        <v>1674</v>
      </c>
      <c r="K5" s="81">
        <v>1644</v>
      </c>
      <c r="L5" s="81">
        <v>3263</v>
      </c>
      <c r="M5" s="81">
        <v>2862</v>
      </c>
      <c r="N5" s="126">
        <v>2937</v>
      </c>
      <c r="O5" s="126">
        <v>4097.6299499999895</v>
      </c>
      <c r="P5" s="131">
        <v>8101</v>
      </c>
      <c r="Q5" s="131">
        <v>3494</v>
      </c>
      <c r="R5" s="172">
        <v>4124</v>
      </c>
      <c r="S5" s="172">
        <v>4145.0928400000003</v>
      </c>
      <c r="T5"/>
      <c r="U5"/>
    </row>
    <row r="6" spans="1:21" ht="15" thickBot="1">
      <c r="A6" s="4" t="s">
        <v>84</v>
      </c>
      <c r="B6" s="20">
        <v>-5869</v>
      </c>
      <c r="C6" s="4">
        <v>-11332</v>
      </c>
      <c r="D6" s="4">
        <v>-10680</v>
      </c>
      <c r="E6" s="20">
        <v>-10072</v>
      </c>
      <c r="F6" s="20">
        <v>36</v>
      </c>
      <c r="G6" s="4">
        <v>-7770</v>
      </c>
      <c r="H6" s="53">
        <v>-1540</v>
      </c>
      <c r="I6" s="46">
        <v>-2294</v>
      </c>
      <c r="J6" s="73">
        <v>410</v>
      </c>
      <c r="K6" s="81">
        <v>-8582</v>
      </c>
      <c r="L6" s="81">
        <v>-36642</v>
      </c>
      <c r="M6" s="81">
        <v>185</v>
      </c>
      <c r="N6" s="127">
        <v>1727</v>
      </c>
      <c r="O6" s="127">
        <f>SUM(O7:O24)</f>
        <v>-10032</v>
      </c>
      <c r="P6" s="132">
        <v>-159961</v>
      </c>
      <c r="Q6" s="132">
        <v>-77991</v>
      </c>
      <c r="R6" s="173">
        <v>3977</v>
      </c>
      <c r="S6" s="173">
        <v>19635.403500000004</v>
      </c>
      <c r="T6"/>
      <c r="U6"/>
    </row>
    <row r="7" spans="1:21" ht="15" thickBot="1">
      <c r="A7" s="3" t="s">
        <v>189</v>
      </c>
      <c r="B7" s="74"/>
      <c r="C7" s="74"/>
      <c r="D7" s="74"/>
      <c r="E7" s="74"/>
      <c r="F7" s="74"/>
      <c r="G7" s="74"/>
      <c r="H7" s="74"/>
      <c r="I7" s="74"/>
      <c r="J7" s="74"/>
      <c r="K7" s="79">
        <v>0</v>
      </c>
      <c r="L7" s="79">
        <v>0</v>
      </c>
      <c r="M7" s="79">
        <v>0</v>
      </c>
      <c r="N7" s="42">
        <v>0</v>
      </c>
      <c r="O7" s="42">
        <v>0</v>
      </c>
      <c r="P7" s="133">
        <v>0</v>
      </c>
      <c r="Q7" s="133">
        <v>265</v>
      </c>
      <c r="R7" s="174">
        <v>0</v>
      </c>
      <c r="S7" s="175">
        <v>-58.4</v>
      </c>
      <c r="T7"/>
      <c r="U7"/>
    </row>
    <row r="8" spans="1:21" ht="15" thickBot="1">
      <c r="A8" s="3" t="s">
        <v>85</v>
      </c>
      <c r="B8" s="18">
        <v>62</v>
      </c>
      <c r="C8" s="3">
        <v>158</v>
      </c>
      <c r="D8" s="3">
        <v>268</v>
      </c>
      <c r="E8" s="18">
        <v>417</v>
      </c>
      <c r="F8" s="18">
        <v>173</v>
      </c>
      <c r="G8" s="3">
        <v>301</v>
      </c>
      <c r="H8" s="35">
        <v>146</v>
      </c>
      <c r="I8" s="37">
        <v>147</v>
      </c>
      <c r="J8" s="74">
        <v>171</v>
      </c>
      <c r="K8" s="79">
        <v>119</v>
      </c>
      <c r="L8" s="79">
        <v>220</v>
      </c>
      <c r="M8" s="79">
        <v>265</v>
      </c>
      <c r="N8" s="74">
        <v>308</v>
      </c>
      <c r="O8" s="74">
        <v>315</v>
      </c>
      <c r="P8" s="134">
        <v>356</v>
      </c>
      <c r="Q8" s="134">
        <v>436</v>
      </c>
      <c r="R8" s="174">
        <v>475</v>
      </c>
      <c r="S8" s="175">
        <v>886.54700000000003</v>
      </c>
      <c r="T8"/>
      <c r="U8"/>
    </row>
    <row r="9" spans="1:21" ht="15" thickBot="1">
      <c r="A9" s="3" t="s">
        <v>86</v>
      </c>
      <c r="B9" s="18">
        <v>0</v>
      </c>
      <c r="C9" s="3">
        <v>0</v>
      </c>
      <c r="D9" s="3">
        <v>0</v>
      </c>
      <c r="E9" s="18">
        <v>1</v>
      </c>
      <c r="F9" s="18">
        <v>0</v>
      </c>
      <c r="G9" s="3">
        <v>0</v>
      </c>
      <c r="H9" s="35">
        <v>0</v>
      </c>
      <c r="I9" s="37">
        <v>0</v>
      </c>
      <c r="J9" s="74">
        <v>0</v>
      </c>
      <c r="K9" s="79">
        <v>0</v>
      </c>
      <c r="L9" s="79">
        <v>0</v>
      </c>
      <c r="M9" s="79">
        <v>0</v>
      </c>
      <c r="N9" s="74">
        <v>0</v>
      </c>
      <c r="O9" s="74">
        <v>0</v>
      </c>
      <c r="P9" s="134">
        <v>0</v>
      </c>
      <c r="Q9" s="134">
        <v>0</v>
      </c>
      <c r="R9" s="174">
        <v>0</v>
      </c>
      <c r="S9" s="175">
        <v>-0.99271999999999994</v>
      </c>
      <c r="T9"/>
      <c r="U9"/>
    </row>
    <row r="10" spans="1:21" ht="15" thickBot="1">
      <c r="A10" s="3" t="s">
        <v>87</v>
      </c>
      <c r="B10" s="18">
        <v>454</v>
      </c>
      <c r="C10" s="3">
        <v>1278</v>
      </c>
      <c r="D10" s="3">
        <v>2129</v>
      </c>
      <c r="E10" s="18">
        <v>2957</v>
      </c>
      <c r="F10" s="18">
        <v>736</v>
      </c>
      <c r="G10" s="3">
        <v>1426</v>
      </c>
      <c r="H10" s="35">
        <v>691</v>
      </c>
      <c r="I10" s="121">
        <v>1122</v>
      </c>
      <c r="J10" s="74">
        <v>878</v>
      </c>
      <c r="K10" s="79">
        <v>1240</v>
      </c>
      <c r="L10" s="79">
        <v>717</v>
      </c>
      <c r="M10" s="79">
        <v>1634</v>
      </c>
      <c r="N10" s="74">
        <v>-514</v>
      </c>
      <c r="O10" s="125">
        <v>1626</v>
      </c>
      <c r="P10" s="135">
        <v>-3834</v>
      </c>
      <c r="Q10" s="135">
        <v>13783</v>
      </c>
      <c r="R10" s="175">
        <v>6229</v>
      </c>
      <c r="S10" s="175">
        <v>15006.367739999998</v>
      </c>
      <c r="T10"/>
      <c r="U10"/>
    </row>
    <row r="11" spans="1:21" ht="15" thickBot="1">
      <c r="A11" s="3" t="s">
        <v>88</v>
      </c>
      <c r="B11" s="18">
        <v>0</v>
      </c>
      <c r="C11" s="3">
        <v>0</v>
      </c>
      <c r="D11" s="3">
        <v>0</v>
      </c>
      <c r="E11" s="18">
        <v>0</v>
      </c>
      <c r="F11" s="18">
        <v>0</v>
      </c>
      <c r="G11" s="3">
        <v>0</v>
      </c>
      <c r="H11" s="35">
        <v>0</v>
      </c>
      <c r="I11" s="37">
        <v>0</v>
      </c>
      <c r="J11" s="74">
        <v>0</v>
      </c>
      <c r="K11" s="79">
        <v>0</v>
      </c>
      <c r="L11" s="79">
        <v>0</v>
      </c>
      <c r="M11" s="79">
        <v>0</v>
      </c>
      <c r="N11" s="74">
        <v>0</v>
      </c>
      <c r="O11" s="74">
        <v>0</v>
      </c>
      <c r="P11" s="136">
        <v>0</v>
      </c>
      <c r="Q11" s="135">
        <v>-1002</v>
      </c>
      <c r="R11" s="174">
        <v>0</v>
      </c>
      <c r="S11" s="175">
        <v>0</v>
      </c>
      <c r="T11"/>
      <c r="U11"/>
    </row>
    <row r="12" spans="1:21" ht="27.75" thickBot="1">
      <c r="A12" s="3" t="s">
        <v>89</v>
      </c>
      <c r="B12" s="18">
        <v>0</v>
      </c>
      <c r="C12" s="3">
        <v>0</v>
      </c>
      <c r="D12" s="3">
        <v>0</v>
      </c>
      <c r="E12" s="18">
        <v>0</v>
      </c>
      <c r="F12" s="18">
        <v>0</v>
      </c>
      <c r="G12" s="3">
        <v>0</v>
      </c>
      <c r="H12" s="35">
        <v>0</v>
      </c>
      <c r="I12" s="37">
        <v>0</v>
      </c>
      <c r="J12" s="74">
        <v>0</v>
      </c>
      <c r="K12" s="79">
        <v>0</v>
      </c>
      <c r="L12" s="79">
        <v>-41</v>
      </c>
      <c r="M12" s="79">
        <v>-239</v>
      </c>
      <c r="N12" s="74">
        <v>0</v>
      </c>
      <c r="O12" s="74">
        <v>0</v>
      </c>
      <c r="P12" s="134">
        <v>0</v>
      </c>
      <c r="Q12" s="134">
        <v>0</v>
      </c>
      <c r="R12" s="174">
        <v>0</v>
      </c>
      <c r="S12" s="175">
        <v>0</v>
      </c>
      <c r="T12"/>
      <c r="U12"/>
    </row>
    <row r="13" spans="1:21" ht="15" thickBot="1">
      <c r="A13" s="3" t="s">
        <v>90</v>
      </c>
      <c r="B13" s="18">
        <v>287</v>
      </c>
      <c r="C13" s="3">
        <v>3</v>
      </c>
      <c r="D13" s="3">
        <v>-9</v>
      </c>
      <c r="E13" s="18">
        <v>3</v>
      </c>
      <c r="F13" s="18">
        <v>-12</v>
      </c>
      <c r="G13" s="3">
        <v>0</v>
      </c>
      <c r="H13" s="35">
        <v>-12</v>
      </c>
      <c r="I13" s="37">
        <v>12</v>
      </c>
      <c r="J13" s="74">
        <v>-12</v>
      </c>
      <c r="K13" s="79">
        <v>12</v>
      </c>
      <c r="L13" s="79">
        <v>-141</v>
      </c>
      <c r="M13" s="79">
        <v>344</v>
      </c>
      <c r="N13" s="74">
        <v>179</v>
      </c>
      <c r="O13" s="74">
        <v>-206</v>
      </c>
      <c r="P13" s="134">
        <v>0</v>
      </c>
      <c r="Q13" s="134">
        <v>7</v>
      </c>
      <c r="R13" s="174">
        <v>0</v>
      </c>
      <c r="S13" s="175">
        <v>-170.31</v>
      </c>
      <c r="T13"/>
      <c r="U13"/>
    </row>
    <row r="14" spans="1:21" ht="15" thickBot="1">
      <c r="A14" s="3" t="s">
        <v>91</v>
      </c>
      <c r="B14" s="18">
        <v>-64</v>
      </c>
      <c r="C14" s="3">
        <v>-82</v>
      </c>
      <c r="D14" s="3">
        <v>-128</v>
      </c>
      <c r="E14" s="18">
        <v>-14</v>
      </c>
      <c r="F14" s="18">
        <v>-25</v>
      </c>
      <c r="G14" s="3">
        <v>9</v>
      </c>
      <c r="H14" s="35">
        <v>0</v>
      </c>
      <c r="I14" s="37">
        <v>-47</v>
      </c>
      <c r="J14" s="74">
        <v>4</v>
      </c>
      <c r="K14" s="79">
        <v>-14</v>
      </c>
      <c r="L14" s="79">
        <v>-926</v>
      </c>
      <c r="M14" s="79">
        <v>211</v>
      </c>
      <c r="N14" s="74">
        <v>709</v>
      </c>
      <c r="O14" s="74">
        <v>621</v>
      </c>
      <c r="P14" s="135">
        <v>-1504</v>
      </c>
      <c r="Q14" s="135">
        <v>1372</v>
      </c>
      <c r="R14" s="174">
        <v>59</v>
      </c>
      <c r="S14" s="175">
        <v>-48.545869999999994</v>
      </c>
      <c r="T14"/>
      <c r="U14"/>
    </row>
    <row r="15" spans="1:21" ht="15" thickBot="1">
      <c r="A15" s="3" t="s">
        <v>92</v>
      </c>
      <c r="B15" s="18">
        <v>-66</v>
      </c>
      <c r="C15" s="3">
        <v>-268</v>
      </c>
      <c r="D15" s="3">
        <v>-402</v>
      </c>
      <c r="E15" s="18">
        <v>-1195</v>
      </c>
      <c r="F15" s="18">
        <v>-96</v>
      </c>
      <c r="G15" s="3">
        <v>-247</v>
      </c>
      <c r="H15" s="35">
        <v>-520</v>
      </c>
      <c r="I15" s="37">
        <v>-365</v>
      </c>
      <c r="J15" s="125">
        <v>-1099</v>
      </c>
      <c r="K15" s="79">
        <v>-254</v>
      </c>
      <c r="L15" s="79">
        <v>-224</v>
      </c>
      <c r="M15" s="79">
        <v>-276</v>
      </c>
      <c r="N15" s="125">
        <v>-55</v>
      </c>
      <c r="O15" s="125">
        <v>-309</v>
      </c>
      <c r="P15" s="134">
        <v>-332</v>
      </c>
      <c r="Q15" s="134">
        <v>-353</v>
      </c>
      <c r="R15" s="174">
        <v>-527</v>
      </c>
      <c r="S15" s="175">
        <v>-493.53365000000002</v>
      </c>
      <c r="T15"/>
      <c r="U15"/>
    </row>
    <row r="16" spans="1:21" ht="27.75" thickBot="1">
      <c r="A16" s="3" t="s">
        <v>93</v>
      </c>
      <c r="B16" s="18">
        <v>0</v>
      </c>
      <c r="C16" s="18">
        <v>-44</v>
      </c>
      <c r="D16" s="18">
        <v>-315</v>
      </c>
      <c r="E16" s="18">
        <v>-865</v>
      </c>
      <c r="F16" s="18">
        <v>-649</v>
      </c>
      <c r="G16" s="3">
        <v>-761</v>
      </c>
      <c r="H16" s="35">
        <v>-848</v>
      </c>
      <c r="I16" s="37">
        <v>-630</v>
      </c>
      <c r="J16" s="74">
        <v>-926</v>
      </c>
      <c r="K16" s="79">
        <v>-779</v>
      </c>
      <c r="L16" s="79">
        <v>-3443</v>
      </c>
      <c r="M16" s="79">
        <v>472</v>
      </c>
      <c r="N16" s="125">
        <v>-9833</v>
      </c>
      <c r="O16" s="125">
        <v>3824</v>
      </c>
      <c r="P16" s="135">
        <v>-11881</v>
      </c>
      <c r="Q16" s="135">
        <v>13275</v>
      </c>
      <c r="R16" s="175">
        <v>-10950</v>
      </c>
      <c r="S16" s="175">
        <v>-568.8592199999988</v>
      </c>
      <c r="T16"/>
      <c r="U16"/>
    </row>
    <row r="17" spans="1:21" ht="27.75" thickBot="1">
      <c r="A17" s="3" t="s">
        <v>94</v>
      </c>
      <c r="B17" s="18">
        <v>-11654</v>
      </c>
      <c r="C17" s="3">
        <v>-10738</v>
      </c>
      <c r="D17" s="3">
        <v>-15651</v>
      </c>
      <c r="E17" s="18">
        <v>-17809</v>
      </c>
      <c r="F17" s="18">
        <v>-2855</v>
      </c>
      <c r="G17" s="3">
        <v>-4724</v>
      </c>
      <c r="H17" s="34">
        <v>-1071</v>
      </c>
      <c r="I17" s="121">
        <v>-3708</v>
      </c>
      <c r="J17" s="125">
        <v>1982</v>
      </c>
      <c r="K17" s="79">
        <v>-6276</v>
      </c>
      <c r="L17" s="79">
        <v>-43549</v>
      </c>
      <c r="M17" s="79">
        <v>8205</v>
      </c>
      <c r="N17" s="125">
        <v>6140</v>
      </c>
      <c r="O17" s="125">
        <v>-4024</v>
      </c>
      <c r="P17" s="135">
        <v>-147472</v>
      </c>
      <c r="Q17" s="135">
        <v>-106339</v>
      </c>
      <c r="R17" s="174">
        <v>-693</v>
      </c>
      <c r="S17" s="175">
        <v>6696.0825100000038</v>
      </c>
      <c r="T17"/>
      <c r="U17"/>
    </row>
    <row r="18" spans="1:21" ht="27.75" thickBot="1">
      <c r="A18" s="3" t="s">
        <v>188</v>
      </c>
      <c r="B18" s="18"/>
      <c r="C18" s="3"/>
      <c r="D18" s="3"/>
      <c r="E18" s="18"/>
      <c r="F18" s="18"/>
      <c r="G18" s="3"/>
      <c r="H18" s="34"/>
      <c r="I18" s="121"/>
      <c r="J18" s="125"/>
      <c r="K18" s="79">
        <v>0</v>
      </c>
      <c r="L18" s="79">
        <v>0</v>
      </c>
      <c r="M18" s="79">
        <v>0</v>
      </c>
      <c r="N18" s="125">
        <v>0</v>
      </c>
      <c r="O18" s="125">
        <v>0</v>
      </c>
      <c r="P18" s="134">
        <v>0</v>
      </c>
      <c r="Q18" s="134">
        <v>0</v>
      </c>
      <c r="R18" s="174">
        <v>0</v>
      </c>
      <c r="S18" s="175">
        <v>0</v>
      </c>
      <c r="T18"/>
      <c r="U18"/>
    </row>
    <row r="19" spans="1:21" ht="15" thickBot="1">
      <c r="A19" s="3" t="s">
        <v>95</v>
      </c>
      <c r="B19" s="18">
        <v>0</v>
      </c>
      <c r="C19" s="3">
        <v>255</v>
      </c>
      <c r="D19" s="3">
        <v>5287</v>
      </c>
      <c r="E19" s="18">
        <v>7790</v>
      </c>
      <c r="F19" s="18">
        <v>2344</v>
      </c>
      <c r="G19" s="3">
        <v>-3247</v>
      </c>
      <c r="H19" s="35">
        <v>-744</v>
      </c>
      <c r="I19" s="121">
        <v>2638</v>
      </c>
      <c r="J19" s="125">
        <v>-3116</v>
      </c>
      <c r="K19" s="79">
        <v>-2208</v>
      </c>
      <c r="L19" s="79">
        <v>10712</v>
      </c>
      <c r="M19" s="79">
        <v>-8310</v>
      </c>
      <c r="N19" s="125">
        <v>-706</v>
      </c>
      <c r="O19" s="125">
        <v>-10392</v>
      </c>
      <c r="P19" s="135">
        <v>10753</v>
      </c>
      <c r="Q19" s="135">
        <v>-1117</v>
      </c>
      <c r="R19" s="175">
        <v>-1936</v>
      </c>
      <c r="S19" s="175">
        <v>-1755.6870200000001</v>
      </c>
      <c r="T19"/>
      <c r="U19"/>
    </row>
    <row r="20" spans="1:21" ht="27.75" thickBot="1">
      <c r="A20" s="3" t="s">
        <v>96</v>
      </c>
      <c r="B20" s="18">
        <v>6191</v>
      </c>
      <c r="C20" s="3">
        <v>163</v>
      </c>
      <c r="D20" s="3">
        <v>153</v>
      </c>
      <c r="E20" s="18">
        <v>-7</v>
      </c>
      <c r="F20" s="18">
        <v>289</v>
      </c>
      <c r="G20" s="3">
        <v>89</v>
      </c>
      <c r="H20" s="35">
        <v>309</v>
      </c>
      <c r="I20" s="37">
        <v>-256</v>
      </c>
      <c r="J20" s="74">
        <v>16</v>
      </c>
      <c r="K20" s="79">
        <v>-317</v>
      </c>
      <c r="L20" s="79">
        <v>127</v>
      </c>
      <c r="M20" s="79">
        <v>1656</v>
      </c>
      <c r="N20" s="74">
        <v>120</v>
      </c>
      <c r="O20" s="74">
        <v>5200</v>
      </c>
      <c r="P20" s="135">
        <v>-2808</v>
      </c>
      <c r="Q20" s="135">
        <v>-1144</v>
      </c>
      <c r="R20" s="175">
        <v>10783</v>
      </c>
      <c r="S20" s="175">
        <v>-588.48018999999999</v>
      </c>
      <c r="T20"/>
      <c r="U20"/>
    </row>
    <row r="21" spans="1:21" ht="15" thickBot="1">
      <c r="A21" s="3" t="s">
        <v>97</v>
      </c>
      <c r="B21" s="18">
        <v>0</v>
      </c>
      <c r="C21" s="3">
        <v>0</v>
      </c>
      <c r="D21" s="3">
        <v>0</v>
      </c>
      <c r="E21" s="18">
        <v>40</v>
      </c>
      <c r="F21" s="18">
        <v>0</v>
      </c>
      <c r="G21" s="3">
        <v>-22</v>
      </c>
      <c r="H21" s="35">
        <v>0</v>
      </c>
      <c r="I21" s="37">
        <v>-18</v>
      </c>
      <c r="J21" s="74">
        <v>0</v>
      </c>
      <c r="K21" s="79">
        <v>0</v>
      </c>
      <c r="L21" s="79">
        <v>0</v>
      </c>
      <c r="M21" s="79">
        <v>0</v>
      </c>
      <c r="N21" s="74">
        <v>143</v>
      </c>
      <c r="O21" s="74">
        <v>-143</v>
      </c>
      <c r="P21" s="134">
        <v>0</v>
      </c>
      <c r="Q21" s="134">
        <v>304</v>
      </c>
      <c r="R21" s="174">
        <v>0</v>
      </c>
      <c r="S21" s="175">
        <v>0</v>
      </c>
      <c r="T21"/>
      <c r="U21"/>
    </row>
    <row r="22" spans="1:21" ht="27.75" thickBot="1">
      <c r="A22" s="3" t="s">
        <v>98</v>
      </c>
      <c r="B22" s="18">
        <v>-1079</v>
      </c>
      <c r="C22" s="3">
        <v>-2818</v>
      </c>
      <c r="D22" s="3">
        <v>-2812</v>
      </c>
      <c r="E22" s="18">
        <v>-2273</v>
      </c>
      <c r="F22" s="18">
        <v>195</v>
      </c>
      <c r="G22" s="3">
        <v>-226</v>
      </c>
      <c r="H22" s="35">
        <v>863</v>
      </c>
      <c r="I22" s="121">
        <v>-1234</v>
      </c>
      <c r="J22" s="125">
        <v>2368</v>
      </c>
      <c r="K22" s="79">
        <v>-59</v>
      </c>
      <c r="L22" s="79">
        <v>189</v>
      </c>
      <c r="M22" s="79">
        <v>-2742</v>
      </c>
      <c r="N22" s="125">
        <v>3461</v>
      </c>
      <c r="O22" s="125">
        <v>-4671</v>
      </c>
      <c r="P22" s="135">
        <v>2950</v>
      </c>
      <c r="Q22" s="135">
        <v>-1017</v>
      </c>
      <c r="R22" s="174">
        <v>588</v>
      </c>
      <c r="S22" s="175">
        <v>340.94024999999948</v>
      </c>
      <c r="T22"/>
      <c r="U22"/>
    </row>
    <row r="23" spans="1:21" ht="15" thickBot="1">
      <c r="A23" s="3" t="s">
        <v>99</v>
      </c>
      <c r="B23" s="18">
        <v>0</v>
      </c>
      <c r="C23" s="3">
        <v>588</v>
      </c>
      <c r="D23" s="3">
        <v>588</v>
      </c>
      <c r="E23" s="18">
        <v>588</v>
      </c>
      <c r="F23" s="18">
        <v>98</v>
      </c>
      <c r="G23" s="3">
        <v>-735</v>
      </c>
      <c r="H23" s="35">
        <v>-442</v>
      </c>
      <c r="I23" s="37">
        <v>-86</v>
      </c>
      <c r="J23" s="74">
        <v>-103</v>
      </c>
      <c r="K23" s="79">
        <v>0</v>
      </c>
      <c r="L23" s="79">
        <v>-555</v>
      </c>
      <c r="M23" s="79">
        <v>-445</v>
      </c>
      <c r="N23" s="74">
        <v>-74</v>
      </c>
      <c r="O23" s="74">
        <v>-926</v>
      </c>
      <c r="P23" s="134">
        <v>-271</v>
      </c>
      <c r="Q23" s="134">
        <v>154</v>
      </c>
      <c r="R23" s="174">
        <v>-66</v>
      </c>
      <c r="S23" s="175">
        <v>318.89267000000001</v>
      </c>
      <c r="T23"/>
      <c r="U23"/>
    </row>
    <row r="24" spans="1:21" ht="15" thickBot="1">
      <c r="A24" s="3" t="s">
        <v>100</v>
      </c>
      <c r="B24" s="18">
        <v>0</v>
      </c>
      <c r="C24" s="3">
        <v>174</v>
      </c>
      <c r="D24" s="3">
        <v>213</v>
      </c>
      <c r="E24" s="18">
        <v>295</v>
      </c>
      <c r="F24" s="18">
        <v>-162</v>
      </c>
      <c r="G24" s="3">
        <v>366</v>
      </c>
      <c r="H24" s="35">
        <v>88</v>
      </c>
      <c r="I24" s="37">
        <v>131</v>
      </c>
      <c r="J24" s="74">
        <v>248</v>
      </c>
      <c r="K24" s="79">
        <v>-47</v>
      </c>
      <c r="L24" s="79">
        <v>272</v>
      </c>
      <c r="M24" s="79">
        <v>-590</v>
      </c>
      <c r="N24" s="74">
        <f>642+1207</f>
        <v>1849</v>
      </c>
      <c r="O24" s="74">
        <v>-947</v>
      </c>
      <c r="P24" s="134">
        <v>-5918</v>
      </c>
      <c r="Q24" s="134">
        <v>3386</v>
      </c>
      <c r="R24" s="174">
        <v>15</v>
      </c>
      <c r="S24" s="175">
        <v>71.382000000000005</v>
      </c>
      <c r="T24"/>
      <c r="U24"/>
    </row>
    <row r="25" spans="1:21" ht="15" thickBot="1">
      <c r="A25" s="4" t="s">
        <v>101</v>
      </c>
      <c r="B25" s="20">
        <v>-4811</v>
      </c>
      <c r="C25" s="4">
        <v>-9750</v>
      </c>
      <c r="D25" s="4">
        <v>-8566</v>
      </c>
      <c r="E25" s="20">
        <v>-7013</v>
      </c>
      <c r="F25" s="20">
        <v>1992</v>
      </c>
      <c r="G25" s="4">
        <v>-4144</v>
      </c>
      <c r="H25" s="54">
        <v>-302</v>
      </c>
      <c r="I25" s="39">
        <v>-448</v>
      </c>
      <c r="J25" s="127">
        <v>2084</v>
      </c>
      <c r="K25" s="81">
        <v>-6938</v>
      </c>
      <c r="L25" s="81">
        <v>-33379</v>
      </c>
      <c r="M25" s="81">
        <v>3047</v>
      </c>
      <c r="N25" s="127">
        <v>4665</v>
      </c>
      <c r="O25" s="127">
        <f>SUM(O5:O6)-1</f>
        <v>-5935.3700500000105</v>
      </c>
      <c r="P25" s="127">
        <f>SUM(P5:P6)</f>
        <v>-151860</v>
      </c>
      <c r="Q25" s="132">
        <v>-74497</v>
      </c>
      <c r="R25" s="173">
        <v>8101</v>
      </c>
      <c r="S25" s="173">
        <v>23780.496340000005</v>
      </c>
      <c r="T25"/>
      <c r="U25"/>
    </row>
    <row r="26" spans="1:21" ht="14.25" thickBot="1">
      <c r="A26" s="16"/>
      <c r="B26" s="21"/>
      <c r="C26" s="16"/>
      <c r="D26" s="16"/>
      <c r="E26" s="21"/>
      <c r="F26" s="21"/>
      <c r="G26" s="16"/>
      <c r="H26" s="16"/>
      <c r="I26" s="16"/>
      <c r="J26" s="21"/>
      <c r="K26" s="21"/>
      <c r="L26" s="21"/>
      <c r="M26" s="21"/>
      <c r="N26" s="21"/>
      <c r="O26" s="102"/>
      <c r="P26" s="102"/>
      <c r="Q26" s="102"/>
      <c r="R26" s="21"/>
      <c r="S26" s="102"/>
      <c r="T26"/>
      <c r="U26"/>
    </row>
    <row r="27" spans="1:21" ht="14.25" thickBot="1">
      <c r="A27" s="15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3"/>
      <c r="P27" s="103"/>
      <c r="Q27" s="103"/>
      <c r="R27" s="15"/>
      <c r="S27" s="15"/>
      <c r="T27"/>
      <c r="U27"/>
    </row>
    <row r="28" spans="1:21" ht="15" thickBot="1">
      <c r="A28" s="4" t="s">
        <v>103</v>
      </c>
      <c r="B28" s="20">
        <v>21</v>
      </c>
      <c r="C28" s="4">
        <v>0</v>
      </c>
      <c r="D28" s="4">
        <v>3</v>
      </c>
      <c r="E28" s="20">
        <v>6</v>
      </c>
      <c r="F28" s="20">
        <v>3</v>
      </c>
      <c r="G28" s="4">
        <v>29</v>
      </c>
      <c r="H28" s="63">
        <v>22</v>
      </c>
      <c r="I28" s="47">
        <v>10</v>
      </c>
      <c r="J28" s="80">
        <v>9</v>
      </c>
      <c r="K28" s="4">
        <v>8</v>
      </c>
      <c r="L28" s="4">
        <v>184</v>
      </c>
      <c r="M28" s="4">
        <v>30</v>
      </c>
      <c r="N28" s="75">
        <v>938</v>
      </c>
      <c r="O28" s="101">
        <f>SUM(O29:O34)</f>
        <v>10039.087579999999</v>
      </c>
      <c r="P28" s="128">
        <f>SUM(P29:P34)</f>
        <v>15630</v>
      </c>
      <c r="Q28" s="143">
        <v>0</v>
      </c>
      <c r="R28" s="176">
        <v>285</v>
      </c>
      <c r="S28" s="172">
        <v>737.6453000000007</v>
      </c>
      <c r="T28"/>
      <c r="U28"/>
    </row>
    <row r="29" spans="1:21" ht="15" thickBot="1">
      <c r="A29" s="3" t="s">
        <v>104</v>
      </c>
      <c r="B29" s="18"/>
      <c r="C29" s="3">
        <v>0</v>
      </c>
      <c r="D29" s="3"/>
      <c r="E29" s="18"/>
      <c r="F29" s="18"/>
      <c r="G29" s="3">
        <v>0</v>
      </c>
      <c r="H29" s="35">
        <v>0</v>
      </c>
      <c r="I29" s="42">
        <v>0</v>
      </c>
      <c r="J29" s="58">
        <v>0</v>
      </c>
      <c r="K29" s="3">
        <v>0</v>
      </c>
      <c r="L29" s="3">
        <v>0</v>
      </c>
      <c r="M29" s="3">
        <v>0</v>
      </c>
      <c r="N29" s="37">
        <v>0</v>
      </c>
      <c r="O29" s="121">
        <v>0</v>
      </c>
      <c r="P29" s="129">
        <v>0</v>
      </c>
      <c r="Q29" s="141">
        <v>0</v>
      </c>
      <c r="R29" s="174">
        <v>0</v>
      </c>
      <c r="S29" s="175">
        <v>0</v>
      </c>
      <c r="T29"/>
      <c r="U29"/>
    </row>
    <row r="30" spans="1:21" ht="15" thickBot="1">
      <c r="A30" s="3" t="s">
        <v>105</v>
      </c>
      <c r="B30" s="18"/>
      <c r="C30" s="3">
        <v>0</v>
      </c>
      <c r="D30" s="3"/>
      <c r="E30" s="18"/>
      <c r="F30" s="18"/>
      <c r="G30" s="3">
        <v>0</v>
      </c>
      <c r="H30" s="35">
        <v>0</v>
      </c>
      <c r="I30" s="42">
        <v>0</v>
      </c>
      <c r="J30" s="58">
        <v>0</v>
      </c>
      <c r="K30" s="3">
        <v>0</v>
      </c>
      <c r="L30" s="3">
        <v>0</v>
      </c>
      <c r="M30" s="3">
        <v>0</v>
      </c>
      <c r="N30" s="37">
        <v>0</v>
      </c>
      <c r="O30" s="121">
        <v>0</v>
      </c>
      <c r="P30" s="129">
        <v>0</v>
      </c>
      <c r="Q30" s="141">
        <v>0</v>
      </c>
      <c r="R30" s="174">
        <v>0</v>
      </c>
      <c r="S30" s="175">
        <v>0</v>
      </c>
      <c r="T30"/>
      <c r="U30"/>
    </row>
    <row r="31" spans="1:21" ht="15" thickBot="1">
      <c r="A31" s="3" t="s">
        <v>106</v>
      </c>
      <c r="B31" s="18"/>
      <c r="C31" s="3">
        <v>0</v>
      </c>
      <c r="D31" s="3"/>
      <c r="E31" s="18"/>
      <c r="F31" s="18"/>
      <c r="G31" s="3">
        <v>0</v>
      </c>
      <c r="H31" s="35">
        <v>0</v>
      </c>
      <c r="I31" s="42">
        <v>0</v>
      </c>
      <c r="J31" s="58">
        <v>0</v>
      </c>
      <c r="K31" s="3">
        <v>0</v>
      </c>
      <c r="L31" s="3">
        <v>0</v>
      </c>
      <c r="M31" s="3">
        <v>0</v>
      </c>
      <c r="N31" s="37">
        <v>0</v>
      </c>
      <c r="O31" s="121">
        <v>10000</v>
      </c>
      <c r="P31" s="130">
        <v>11003</v>
      </c>
      <c r="Q31" s="142">
        <v>0</v>
      </c>
      <c r="R31" s="174">
        <v>0</v>
      </c>
      <c r="S31" s="175">
        <v>0</v>
      </c>
      <c r="T31"/>
      <c r="U31"/>
    </row>
    <row r="32" spans="1:21" ht="15" thickBot="1">
      <c r="A32" s="3" t="s">
        <v>107</v>
      </c>
      <c r="B32" s="18">
        <v>21</v>
      </c>
      <c r="C32" s="3">
        <v>0</v>
      </c>
      <c r="D32" s="3"/>
      <c r="E32" s="18"/>
      <c r="F32" s="18"/>
      <c r="G32" s="3">
        <v>25</v>
      </c>
      <c r="H32" s="35">
        <v>22</v>
      </c>
      <c r="I32" s="42">
        <v>10</v>
      </c>
      <c r="J32" s="58">
        <v>9</v>
      </c>
      <c r="K32" s="3">
        <v>8</v>
      </c>
      <c r="L32" s="3">
        <v>184</v>
      </c>
      <c r="M32" s="3">
        <v>30</v>
      </c>
      <c r="N32" s="37">
        <v>938</v>
      </c>
      <c r="O32" s="121">
        <v>39.087580000000003</v>
      </c>
      <c r="P32" s="130">
        <v>4627</v>
      </c>
      <c r="Q32" s="142">
        <v>0</v>
      </c>
      <c r="R32" s="174">
        <v>285</v>
      </c>
      <c r="S32" s="175">
        <v>737.6453000000007</v>
      </c>
      <c r="T32"/>
      <c r="U32"/>
    </row>
    <row r="33" spans="1:21" ht="15" thickBot="1">
      <c r="A33" s="3" t="s">
        <v>108</v>
      </c>
      <c r="B33" s="18"/>
      <c r="C33" s="3">
        <v>0</v>
      </c>
      <c r="D33" s="3">
        <v>3</v>
      </c>
      <c r="E33" s="18">
        <v>6</v>
      </c>
      <c r="F33" s="18">
        <v>3</v>
      </c>
      <c r="G33" s="3">
        <v>4</v>
      </c>
      <c r="H33" s="35">
        <v>0</v>
      </c>
      <c r="I33" s="42">
        <v>0</v>
      </c>
      <c r="J33" s="58">
        <v>0</v>
      </c>
      <c r="K33" s="3">
        <v>0</v>
      </c>
      <c r="L33" s="3">
        <v>0</v>
      </c>
      <c r="M33" s="3">
        <v>0</v>
      </c>
      <c r="N33" s="37">
        <v>0</v>
      </c>
      <c r="O33" s="121">
        <v>0</v>
      </c>
      <c r="P33" s="129">
        <v>0</v>
      </c>
      <c r="Q33" s="141">
        <v>0</v>
      </c>
      <c r="R33" s="174">
        <v>0</v>
      </c>
      <c r="S33" s="175">
        <v>0</v>
      </c>
      <c r="T33"/>
      <c r="U33"/>
    </row>
    <row r="34" spans="1:21" ht="15" thickBot="1">
      <c r="A34" s="3" t="s">
        <v>109</v>
      </c>
      <c r="B34" s="18"/>
      <c r="C34" s="3">
        <v>0</v>
      </c>
      <c r="D34" s="3"/>
      <c r="E34" s="18"/>
      <c r="F34" s="18"/>
      <c r="G34" s="3">
        <v>0</v>
      </c>
      <c r="H34" s="35">
        <v>0</v>
      </c>
      <c r="I34" s="42">
        <v>0</v>
      </c>
      <c r="J34" s="58">
        <v>0</v>
      </c>
      <c r="K34" s="3">
        <v>0</v>
      </c>
      <c r="L34" s="3">
        <v>0</v>
      </c>
      <c r="M34" s="3">
        <v>0</v>
      </c>
      <c r="N34" s="37">
        <v>0</v>
      </c>
      <c r="O34" s="121">
        <v>0</v>
      </c>
      <c r="P34" s="130">
        <v>0</v>
      </c>
      <c r="Q34" s="141">
        <v>0</v>
      </c>
      <c r="R34" s="174">
        <v>0</v>
      </c>
      <c r="S34" s="175">
        <v>0</v>
      </c>
      <c r="T34"/>
      <c r="U34"/>
    </row>
    <row r="35" spans="1:21" ht="15" thickBot="1">
      <c r="A35" s="4" t="s">
        <v>110</v>
      </c>
      <c r="B35" s="20"/>
      <c r="C35" s="4">
        <v>297</v>
      </c>
      <c r="D35" s="4">
        <v>868</v>
      </c>
      <c r="E35" s="20">
        <v>1084</v>
      </c>
      <c r="F35" s="20">
        <v>88</v>
      </c>
      <c r="G35" s="4">
        <v>186</v>
      </c>
      <c r="H35" s="54">
        <v>219</v>
      </c>
      <c r="I35" s="48">
        <v>44</v>
      </c>
      <c r="J35" s="59">
        <v>290</v>
      </c>
      <c r="K35" s="4">
        <v>2</v>
      </c>
      <c r="L35" s="4">
        <v>49</v>
      </c>
      <c r="M35" s="4">
        <v>8376</v>
      </c>
      <c r="N35" s="46">
        <v>20003</v>
      </c>
      <c r="O35" s="46">
        <f>SUM(O36:O39)</f>
        <v>4874.9921300000005</v>
      </c>
      <c r="P35" s="124">
        <v>141</v>
      </c>
      <c r="Q35" s="137">
        <v>248</v>
      </c>
      <c r="R35" s="177">
        <v>825</v>
      </c>
      <c r="S35" s="173">
        <v>5398.3796400000001</v>
      </c>
      <c r="T35"/>
      <c r="U35"/>
    </row>
    <row r="36" spans="1:21" ht="15" thickBot="1">
      <c r="A36" s="3" t="s">
        <v>111</v>
      </c>
      <c r="B36" s="18">
        <v>430</v>
      </c>
      <c r="C36" s="3">
        <v>287</v>
      </c>
      <c r="D36" s="3">
        <v>858</v>
      </c>
      <c r="E36" s="18">
        <v>1074</v>
      </c>
      <c r="F36" s="18">
        <v>88</v>
      </c>
      <c r="G36" s="3">
        <v>186</v>
      </c>
      <c r="H36" s="35">
        <v>219</v>
      </c>
      <c r="I36" s="42">
        <v>44</v>
      </c>
      <c r="J36" s="58">
        <v>290</v>
      </c>
      <c r="K36" s="3">
        <v>2</v>
      </c>
      <c r="L36" s="3">
        <v>27</v>
      </c>
      <c r="M36" s="3">
        <v>6633</v>
      </c>
      <c r="N36" s="37">
        <v>2</v>
      </c>
      <c r="O36" s="121">
        <v>873.09213</v>
      </c>
      <c r="P36" s="129">
        <v>141</v>
      </c>
      <c r="Q36" s="134">
        <v>233</v>
      </c>
      <c r="R36" s="174">
        <v>825</v>
      </c>
      <c r="S36" s="175">
        <v>1454.3446399999998</v>
      </c>
      <c r="T36"/>
      <c r="U36"/>
    </row>
    <row r="37" spans="1:21" ht="15" thickBot="1">
      <c r="A37" s="3" t="s">
        <v>212</v>
      </c>
      <c r="B37" s="18"/>
      <c r="C37" s="3"/>
      <c r="D37" s="3"/>
      <c r="E37" s="18"/>
      <c r="F37" s="18"/>
      <c r="G37" s="3"/>
      <c r="H37" s="35"/>
      <c r="I37" s="42"/>
      <c r="J37" s="58"/>
      <c r="K37" s="3"/>
      <c r="L37" s="3"/>
      <c r="M37" s="3"/>
      <c r="N37" s="37"/>
      <c r="O37" s="121">
        <v>4001.9</v>
      </c>
      <c r="P37" s="129">
        <v>0</v>
      </c>
      <c r="Q37" s="134">
        <v>14</v>
      </c>
      <c r="R37" s="174">
        <v>0</v>
      </c>
      <c r="S37" s="175">
        <v>0</v>
      </c>
      <c r="T37"/>
      <c r="U37"/>
    </row>
    <row r="38" spans="1:21" ht="15" thickBot="1">
      <c r="A38" s="3" t="s">
        <v>112</v>
      </c>
      <c r="B38" s="18"/>
      <c r="C38" s="3">
        <v>0</v>
      </c>
      <c r="D38" s="3"/>
      <c r="E38" s="18"/>
      <c r="F38" s="18"/>
      <c r="G38" s="3">
        <v>0</v>
      </c>
      <c r="H38" s="35">
        <v>0</v>
      </c>
      <c r="I38" s="42">
        <v>0</v>
      </c>
      <c r="J38" s="58">
        <v>0</v>
      </c>
      <c r="K38" s="3">
        <v>0</v>
      </c>
      <c r="L38" s="3">
        <v>22</v>
      </c>
      <c r="M38" s="3">
        <v>-22</v>
      </c>
      <c r="N38" s="121">
        <v>20001</v>
      </c>
      <c r="O38" s="121">
        <v>0</v>
      </c>
      <c r="P38" s="130">
        <v>0</v>
      </c>
      <c r="Q38" s="134">
        <v>1</v>
      </c>
      <c r="R38" s="174">
        <v>0</v>
      </c>
      <c r="S38" s="175">
        <v>3944</v>
      </c>
      <c r="T38"/>
      <c r="U38"/>
    </row>
    <row r="39" spans="1:21" ht="15" thickBot="1">
      <c r="A39" s="3" t="s">
        <v>113</v>
      </c>
      <c r="B39" s="18"/>
      <c r="C39" s="3">
        <v>10</v>
      </c>
      <c r="D39" s="3">
        <v>10</v>
      </c>
      <c r="E39" s="18">
        <v>10</v>
      </c>
      <c r="F39" s="18"/>
      <c r="G39" s="3">
        <v>0</v>
      </c>
      <c r="H39" s="35">
        <v>0</v>
      </c>
      <c r="I39" s="42">
        <v>0</v>
      </c>
      <c r="J39" s="58">
        <v>0</v>
      </c>
      <c r="K39" s="3">
        <v>0</v>
      </c>
      <c r="L39" s="3">
        <v>0</v>
      </c>
      <c r="M39" s="3">
        <v>0</v>
      </c>
      <c r="N39" s="37">
        <v>0</v>
      </c>
      <c r="O39" s="121">
        <v>0</v>
      </c>
      <c r="P39" s="129">
        <v>0</v>
      </c>
      <c r="Q39" s="134">
        <v>0</v>
      </c>
      <c r="R39" s="174">
        <v>0</v>
      </c>
      <c r="S39" s="175">
        <v>0</v>
      </c>
      <c r="T39"/>
      <c r="U39"/>
    </row>
    <row r="40" spans="1:21" ht="15" thickBot="1">
      <c r="A40" s="3" t="s">
        <v>114</v>
      </c>
      <c r="B40" s="18"/>
      <c r="C40" s="3">
        <v>0</v>
      </c>
      <c r="D40" s="3"/>
      <c r="E40" s="18"/>
      <c r="F40" s="18"/>
      <c r="G40" s="3">
        <v>0</v>
      </c>
      <c r="H40" s="35">
        <v>0</v>
      </c>
      <c r="I40" s="42">
        <v>0</v>
      </c>
      <c r="J40" s="58">
        <v>0</v>
      </c>
      <c r="K40" s="3">
        <v>0</v>
      </c>
      <c r="L40" s="3">
        <v>0</v>
      </c>
      <c r="M40" s="3">
        <v>1765</v>
      </c>
      <c r="N40" s="37">
        <v>0</v>
      </c>
      <c r="O40" s="121">
        <v>0</v>
      </c>
      <c r="P40" s="129">
        <v>0</v>
      </c>
      <c r="Q40" s="134">
        <v>0</v>
      </c>
      <c r="R40" s="174">
        <v>0</v>
      </c>
      <c r="S40" s="175">
        <v>3.5000000000000003E-2</v>
      </c>
      <c r="T40"/>
      <c r="U40"/>
    </row>
    <row r="41" spans="1:21" ht="15" thickBot="1">
      <c r="A41" s="4" t="s">
        <v>115</v>
      </c>
      <c r="B41" s="20">
        <v>-409</v>
      </c>
      <c r="C41" s="4">
        <v>-297</v>
      </c>
      <c r="D41" s="4">
        <v>-865</v>
      </c>
      <c r="E41" s="20">
        <v>-1078</v>
      </c>
      <c r="F41" s="20">
        <v>-85</v>
      </c>
      <c r="G41" s="4">
        <v>-158</v>
      </c>
      <c r="H41" s="54">
        <v>-197</v>
      </c>
      <c r="I41" s="48">
        <v>-34</v>
      </c>
      <c r="J41" s="59">
        <v>-281</v>
      </c>
      <c r="K41" s="4">
        <v>6</v>
      </c>
      <c r="L41" s="4">
        <v>135</v>
      </c>
      <c r="M41" s="4">
        <v>-8346</v>
      </c>
      <c r="N41" s="46">
        <v>-19065</v>
      </c>
      <c r="O41" s="46">
        <v>5164</v>
      </c>
      <c r="P41" s="128">
        <v>15489</v>
      </c>
      <c r="Q41" s="138">
        <v>-248</v>
      </c>
      <c r="R41" s="177">
        <v>-540</v>
      </c>
      <c r="S41" s="173">
        <v>-4660</v>
      </c>
      <c r="T41"/>
      <c r="U41"/>
    </row>
    <row r="42" spans="1:21" ht="14.25" thickBot="1">
      <c r="A42" s="1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3"/>
      <c r="P42" s="103"/>
      <c r="Q42" s="103"/>
      <c r="R42" s="15"/>
      <c r="S42" s="15"/>
      <c r="T42"/>
      <c r="U42"/>
    </row>
    <row r="43" spans="1:21" ht="15" thickBot="1">
      <c r="A43" s="4" t="s">
        <v>103</v>
      </c>
      <c r="B43" s="20">
        <v>8910</v>
      </c>
      <c r="C43" s="4">
        <v>12110</v>
      </c>
      <c r="D43" s="4">
        <v>12110</v>
      </c>
      <c r="E43" s="20">
        <v>22510</v>
      </c>
      <c r="F43" s="20">
        <v>7250</v>
      </c>
      <c r="G43" s="4">
        <v>18418</v>
      </c>
      <c r="H43" s="62">
        <v>16863</v>
      </c>
      <c r="I43" s="49">
        <v>3940</v>
      </c>
      <c r="J43" s="76">
        <v>0</v>
      </c>
      <c r="K43" s="81">
        <v>8797</v>
      </c>
      <c r="L43" s="81">
        <v>36594</v>
      </c>
      <c r="M43" s="81">
        <v>6372</v>
      </c>
      <c r="N43" s="126">
        <v>119055</v>
      </c>
      <c r="O43" s="126">
        <v>87.895740000007208</v>
      </c>
      <c r="P43" s="128">
        <v>84677</v>
      </c>
      <c r="Q43" s="131">
        <v>108347</v>
      </c>
      <c r="R43" s="176">
        <v>0</v>
      </c>
      <c r="S43" s="176">
        <v>4080</v>
      </c>
      <c r="T43"/>
      <c r="U43"/>
    </row>
    <row r="44" spans="1:21" ht="15" thickBot="1">
      <c r="A44" s="3" t="s">
        <v>117</v>
      </c>
      <c r="B44" s="18">
        <v>0</v>
      </c>
      <c r="C44" s="3">
        <v>0</v>
      </c>
      <c r="D44" s="3"/>
      <c r="E44" s="18"/>
      <c r="F44" s="18">
        <v>0</v>
      </c>
      <c r="G44" s="3">
        <v>0</v>
      </c>
      <c r="H44" s="35">
        <v>0</v>
      </c>
      <c r="I44" s="42">
        <v>0</v>
      </c>
      <c r="J44" s="74">
        <v>0</v>
      </c>
      <c r="K44" s="79">
        <v>0</v>
      </c>
      <c r="L44" s="79">
        <v>36656</v>
      </c>
      <c r="M44" s="79">
        <v>4622</v>
      </c>
      <c r="N44" s="125">
        <v>45788</v>
      </c>
      <c r="O44" s="125">
        <v>-43.909879999999248</v>
      </c>
      <c r="P44" s="129">
        <v>-13</v>
      </c>
      <c r="Q44" s="134">
        <v>0</v>
      </c>
      <c r="R44" s="174">
        <v>0</v>
      </c>
      <c r="S44" s="174">
        <v>0</v>
      </c>
      <c r="T44"/>
      <c r="U44"/>
    </row>
    <row r="45" spans="1:21" ht="15" thickBot="1">
      <c r="A45" s="3" t="s">
        <v>118</v>
      </c>
      <c r="B45" s="18">
        <v>8910</v>
      </c>
      <c r="C45" s="3">
        <v>12110</v>
      </c>
      <c r="D45" s="3">
        <v>12110</v>
      </c>
      <c r="E45" s="18">
        <v>22510</v>
      </c>
      <c r="F45" s="18">
        <v>7250</v>
      </c>
      <c r="G45" s="3">
        <v>18418</v>
      </c>
      <c r="H45" s="34">
        <v>16863</v>
      </c>
      <c r="I45" s="41">
        <v>3940</v>
      </c>
      <c r="J45" s="74">
        <v>0</v>
      </c>
      <c r="K45" s="79">
        <v>8797</v>
      </c>
      <c r="L45" s="79">
        <v>-62</v>
      </c>
      <c r="M45" s="79">
        <v>1750</v>
      </c>
      <c r="N45" s="125">
        <v>73125</v>
      </c>
      <c r="O45" s="125">
        <v>-53.475000000005821</v>
      </c>
      <c r="P45" s="130">
        <v>84690</v>
      </c>
      <c r="Q45" s="135">
        <v>67968</v>
      </c>
      <c r="R45" s="174">
        <v>0</v>
      </c>
      <c r="S45" s="174">
        <v>4000</v>
      </c>
      <c r="T45"/>
      <c r="U45"/>
    </row>
    <row r="46" spans="1:21" ht="15" thickBot="1">
      <c r="A46" s="3" t="s">
        <v>119</v>
      </c>
      <c r="B46" s="18">
        <v>0</v>
      </c>
      <c r="C46" s="3">
        <v>0</v>
      </c>
      <c r="D46" s="3"/>
      <c r="E46" s="18"/>
      <c r="F46" s="18">
        <v>0</v>
      </c>
      <c r="G46" s="3">
        <v>0</v>
      </c>
      <c r="H46" s="35">
        <v>0</v>
      </c>
      <c r="I46" s="42">
        <v>0</v>
      </c>
      <c r="J46" s="74">
        <v>0</v>
      </c>
      <c r="K46" s="79">
        <v>0</v>
      </c>
      <c r="L46" s="79">
        <v>0</v>
      </c>
      <c r="M46" s="79">
        <v>0</v>
      </c>
      <c r="N46" s="74">
        <v>0</v>
      </c>
      <c r="O46" s="125">
        <v>0</v>
      </c>
      <c r="P46" s="129">
        <v>0</v>
      </c>
      <c r="Q46" s="135">
        <v>40379</v>
      </c>
      <c r="R46" s="174">
        <v>0</v>
      </c>
      <c r="S46" s="174">
        <v>0</v>
      </c>
      <c r="T46"/>
      <c r="U46"/>
    </row>
    <row r="47" spans="1:21" ht="15" thickBot="1">
      <c r="A47" s="3" t="s">
        <v>120</v>
      </c>
      <c r="B47" s="18">
        <v>0</v>
      </c>
      <c r="C47" s="3">
        <v>0</v>
      </c>
      <c r="D47" s="3"/>
      <c r="E47" s="18"/>
      <c r="F47" s="18">
        <v>0</v>
      </c>
      <c r="G47" s="3">
        <v>0</v>
      </c>
      <c r="H47" s="35">
        <v>0</v>
      </c>
      <c r="I47" s="42">
        <v>0</v>
      </c>
      <c r="J47" s="74">
        <v>0</v>
      </c>
      <c r="K47" s="79">
        <v>0</v>
      </c>
      <c r="L47" s="79">
        <v>0</v>
      </c>
      <c r="M47" s="79">
        <v>0</v>
      </c>
      <c r="N47" s="74">
        <v>143</v>
      </c>
      <c r="O47" s="125">
        <v>184.28062</v>
      </c>
      <c r="P47" s="129">
        <v>0</v>
      </c>
      <c r="Q47" s="134">
        <v>0</v>
      </c>
      <c r="R47" s="174">
        <v>0</v>
      </c>
      <c r="S47" s="174">
        <v>80</v>
      </c>
      <c r="T47"/>
      <c r="U47"/>
    </row>
    <row r="48" spans="1:21" ht="15" thickBot="1">
      <c r="A48" s="4" t="s">
        <v>110</v>
      </c>
      <c r="B48" s="20">
        <v>541</v>
      </c>
      <c r="C48" s="4">
        <v>2230</v>
      </c>
      <c r="D48" s="4">
        <v>3101</v>
      </c>
      <c r="E48" s="20">
        <v>14351</v>
      </c>
      <c r="F48" s="20">
        <v>9758</v>
      </c>
      <c r="G48" s="4">
        <v>11389</v>
      </c>
      <c r="H48" s="53">
        <v>14274</v>
      </c>
      <c r="I48" s="50">
        <v>8367</v>
      </c>
      <c r="J48" s="73">
        <v>896</v>
      </c>
      <c r="K48" s="81">
        <v>1280</v>
      </c>
      <c r="L48" s="81">
        <v>2571</v>
      </c>
      <c r="M48" s="81">
        <v>1953</v>
      </c>
      <c r="N48" s="127">
        <v>7223</v>
      </c>
      <c r="O48" s="127">
        <v>12776.352999999999</v>
      </c>
      <c r="P48" s="128">
        <v>20325</v>
      </c>
      <c r="Q48" s="132">
        <v>5588</v>
      </c>
      <c r="R48" s="173">
        <v>16655</v>
      </c>
      <c r="S48" s="173">
        <v>29350.026000000002</v>
      </c>
      <c r="T48"/>
      <c r="U48"/>
    </row>
    <row r="49" spans="1:21" ht="15" thickBot="1">
      <c r="A49" s="3" t="s">
        <v>121</v>
      </c>
      <c r="B49" s="18">
        <v>0</v>
      </c>
      <c r="C49" s="3">
        <v>879</v>
      </c>
      <c r="D49" s="3">
        <v>879</v>
      </c>
      <c r="E49" s="18">
        <v>879</v>
      </c>
      <c r="F49" s="18">
        <v>0</v>
      </c>
      <c r="G49" s="3">
        <v>494</v>
      </c>
      <c r="H49" s="35">
        <v>0</v>
      </c>
      <c r="I49" s="42">
        <v>0</v>
      </c>
      <c r="J49" s="74">
        <v>0</v>
      </c>
      <c r="K49" s="79">
        <v>0</v>
      </c>
      <c r="L49" s="79">
        <v>1374</v>
      </c>
      <c r="M49" s="79">
        <v>233</v>
      </c>
      <c r="N49" s="74">
        <v>0</v>
      </c>
      <c r="O49" s="125">
        <v>87</v>
      </c>
      <c r="P49" s="130">
        <v>4281</v>
      </c>
      <c r="Q49" s="134">
        <v>58</v>
      </c>
      <c r="R49" s="174">
        <v>0</v>
      </c>
      <c r="S49" s="174">
        <v>0</v>
      </c>
      <c r="T49"/>
      <c r="U49"/>
    </row>
    <row r="50" spans="1:21" ht="15" thickBot="1">
      <c r="A50" s="3" t="s">
        <v>122</v>
      </c>
      <c r="B50" s="18">
        <v>0</v>
      </c>
      <c r="C50" s="3">
        <v>0</v>
      </c>
      <c r="D50" s="3"/>
      <c r="E50" s="18">
        <v>10400</v>
      </c>
      <c r="F50" s="18">
        <v>9000</v>
      </c>
      <c r="G50" s="3">
        <v>9400</v>
      </c>
      <c r="H50" s="34">
        <v>13550</v>
      </c>
      <c r="I50" s="41">
        <v>7200</v>
      </c>
      <c r="J50" s="74">
        <v>0</v>
      </c>
      <c r="K50" s="79">
        <v>0</v>
      </c>
      <c r="L50" s="79">
        <v>0</v>
      </c>
      <c r="M50" s="79">
        <v>0</v>
      </c>
      <c r="N50" s="125">
        <v>6750</v>
      </c>
      <c r="O50" s="125">
        <v>11000</v>
      </c>
      <c r="P50" s="130">
        <v>10977</v>
      </c>
      <c r="Q50" s="135">
        <v>4000</v>
      </c>
      <c r="R50" s="174">
        <v>0</v>
      </c>
      <c r="S50" s="174">
        <v>4000</v>
      </c>
      <c r="T50"/>
      <c r="U50"/>
    </row>
    <row r="51" spans="1:21" ht="15" thickBot="1">
      <c r="A51" s="3" t="s">
        <v>123</v>
      </c>
      <c r="B51" s="18">
        <v>0</v>
      </c>
      <c r="C51" s="3">
        <v>0</v>
      </c>
      <c r="D51" s="3"/>
      <c r="E51" s="18"/>
      <c r="F51" s="18">
        <v>0</v>
      </c>
      <c r="G51" s="3">
        <v>0</v>
      </c>
      <c r="H51" s="35">
        <v>0</v>
      </c>
      <c r="I51" s="42">
        <v>0</v>
      </c>
      <c r="J51" s="74">
        <v>0</v>
      </c>
      <c r="K51" s="79">
        <v>0</v>
      </c>
      <c r="L51" s="79">
        <v>0</v>
      </c>
      <c r="M51" s="79">
        <v>0</v>
      </c>
      <c r="N51" s="74">
        <v>0</v>
      </c>
      <c r="O51" s="125">
        <v>0</v>
      </c>
      <c r="P51" s="129">
        <v>0</v>
      </c>
      <c r="Q51" s="134">
        <v>0</v>
      </c>
      <c r="R51" s="175">
        <v>7500</v>
      </c>
      <c r="S51" s="175">
        <v>7500</v>
      </c>
      <c r="T51"/>
      <c r="U51"/>
    </row>
    <row r="52" spans="1:21" ht="15" thickBot="1">
      <c r="A52" s="3" t="s">
        <v>124</v>
      </c>
      <c r="B52" s="18">
        <v>66</v>
      </c>
      <c r="C52" s="3">
        <v>73</v>
      </c>
      <c r="D52" s="3">
        <v>94</v>
      </c>
      <c r="E52" s="18">
        <v>115</v>
      </c>
      <c r="F52" s="18">
        <v>22</v>
      </c>
      <c r="G52" s="3">
        <v>44</v>
      </c>
      <c r="H52" s="35">
        <v>22</v>
      </c>
      <c r="I52" s="42">
        <v>24</v>
      </c>
      <c r="J52" s="74">
        <v>9</v>
      </c>
      <c r="K52" s="79">
        <v>33</v>
      </c>
      <c r="L52" s="79">
        <v>296</v>
      </c>
      <c r="M52" s="79">
        <v>56</v>
      </c>
      <c r="N52" s="74">
        <v>49</v>
      </c>
      <c r="O52" s="125">
        <v>111.35267000000002</v>
      </c>
      <c r="P52" s="129">
        <v>312</v>
      </c>
      <c r="Q52" s="134">
        <v>376</v>
      </c>
      <c r="R52" s="174">
        <v>252</v>
      </c>
      <c r="S52" s="174">
        <v>292.01100000000002</v>
      </c>
      <c r="T52"/>
      <c r="U52"/>
    </row>
    <row r="53" spans="1:21" ht="15" thickBot="1">
      <c r="A53" s="3" t="s">
        <v>125</v>
      </c>
      <c r="B53" s="18">
        <v>475</v>
      </c>
      <c r="C53" s="3">
        <v>1278</v>
      </c>
      <c r="D53" s="3">
        <v>2129</v>
      </c>
      <c r="E53" s="18">
        <v>2957</v>
      </c>
      <c r="F53" s="18">
        <v>736</v>
      </c>
      <c r="G53" s="3">
        <v>1450</v>
      </c>
      <c r="H53" s="35">
        <v>702</v>
      </c>
      <c r="I53" s="41">
        <v>1143</v>
      </c>
      <c r="J53" s="74">
        <v>887</v>
      </c>
      <c r="K53" s="79">
        <v>1247</v>
      </c>
      <c r="L53" s="79">
        <v>902</v>
      </c>
      <c r="M53" s="79">
        <v>1664</v>
      </c>
      <c r="N53" s="74">
        <v>424</v>
      </c>
      <c r="O53" s="125">
        <v>1578.0003300000001</v>
      </c>
      <c r="P53" s="130">
        <v>4755</v>
      </c>
      <c r="Q53" s="134">
        <v>827</v>
      </c>
      <c r="R53" s="175">
        <v>8903</v>
      </c>
      <c r="S53" s="175">
        <v>17558.014999999999</v>
      </c>
      <c r="T53"/>
      <c r="U53"/>
    </row>
    <row r="54" spans="1:21" ht="15" thickBot="1">
      <c r="A54" s="3" t="s">
        <v>126</v>
      </c>
      <c r="B54" s="18">
        <v>0</v>
      </c>
      <c r="C54" s="3">
        <v>0</v>
      </c>
      <c r="D54" s="3">
        <v>0</v>
      </c>
      <c r="E54" s="18"/>
      <c r="F54" s="18">
        <v>0</v>
      </c>
      <c r="G54" s="3">
        <v>0</v>
      </c>
      <c r="H54" s="35">
        <v>0</v>
      </c>
      <c r="I54" s="42">
        <v>0</v>
      </c>
      <c r="J54" s="74">
        <v>0</v>
      </c>
      <c r="K54" s="79">
        <v>0</v>
      </c>
      <c r="L54" s="79">
        <v>0</v>
      </c>
      <c r="M54" s="79">
        <v>0</v>
      </c>
      <c r="N54" s="74">
        <v>0</v>
      </c>
      <c r="O54" s="125">
        <v>0</v>
      </c>
      <c r="P54" s="129">
        <v>0</v>
      </c>
      <c r="Q54" s="134">
        <v>327</v>
      </c>
      <c r="R54" s="174">
        <v>0</v>
      </c>
      <c r="S54" s="174">
        <v>0</v>
      </c>
      <c r="T54"/>
      <c r="U54"/>
    </row>
    <row r="55" spans="1:21" ht="15" thickBot="1">
      <c r="A55" s="4" t="s">
        <v>127</v>
      </c>
      <c r="B55" s="20">
        <v>8369</v>
      </c>
      <c r="C55" s="4">
        <v>9880</v>
      </c>
      <c r="D55" s="4">
        <v>9009</v>
      </c>
      <c r="E55" s="20">
        <v>8159</v>
      </c>
      <c r="F55" s="20">
        <v>-2508</v>
      </c>
      <c r="G55" s="4">
        <v>7030</v>
      </c>
      <c r="H55" s="53">
        <v>2588</v>
      </c>
      <c r="I55" s="50">
        <v>-4427</v>
      </c>
      <c r="J55" s="73">
        <v>-896</v>
      </c>
      <c r="K55" s="81">
        <v>7517</v>
      </c>
      <c r="L55" s="81">
        <v>34023</v>
      </c>
      <c r="M55" s="81">
        <v>4419</v>
      </c>
      <c r="N55" s="127">
        <v>111833</v>
      </c>
      <c r="O55" s="127">
        <v>-12689.457259999996</v>
      </c>
      <c r="P55" s="126">
        <v>64352</v>
      </c>
      <c r="Q55" s="132">
        <v>102759</v>
      </c>
      <c r="R55" s="173">
        <v>-16655</v>
      </c>
      <c r="S55" s="173">
        <v>-25270.026000000002</v>
      </c>
      <c r="T55"/>
      <c r="U55"/>
    </row>
    <row r="56" spans="1:21" ht="15" thickBot="1">
      <c r="A56" s="17" t="s">
        <v>128</v>
      </c>
      <c r="B56" s="22">
        <v>3149</v>
      </c>
      <c r="C56" s="17">
        <v>-167</v>
      </c>
      <c r="D56" s="17">
        <v>-423</v>
      </c>
      <c r="E56" s="22">
        <v>68</v>
      </c>
      <c r="F56" s="22">
        <v>-601</v>
      </c>
      <c r="G56" s="17">
        <v>2728</v>
      </c>
      <c r="H56" s="62">
        <v>2089</v>
      </c>
      <c r="I56" s="49">
        <v>-4910</v>
      </c>
      <c r="J56" s="76">
        <v>907</v>
      </c>
      <c r="K56" s="82">
        <v>585</v>
      </c>
      <c r="L56" s="82">
        <v>779</v>
      </c>
      <c r="M56" s="82">
        <v>-880</v>
      </c>
      <c r="N56" s="126">
        <v>97356</v>
      </c>
      <c r="O56" s="126">
        <v>-13383.06048</v>
      </c>
      <c r="P56" s="126">
        <v>-72020</v>
      </c>
      <c r="Q56" s="132">
        <v>28014</v>
      </c>
      <c r="R56" s="172">
        <v>-9094</v>
      </c>
      <c r="S56" s="172">
        <v>-6150.2639999999965</v>
      </c>
      <c r="T56"/>
      <c r="U56"/>
    </row>
    <row r="57" spans="1:21" ht="15" thickBot="1">
      <c r="A57" s="4" t="s">
        <v>129</v>
      </c>
      <c r="B57" s="20">
        <v>3149</v>
      </c>
      <c r="C57" s="4">
        <v>-167</v>
      </c>
      <c r="D57" s="4">
        <v>-423</v>
      </c>
      <c r="E57" s="20">
        <v>68</v>
      </c>
      <c r="F57" s="20">
        <v>-601</v>
      </c>
      <c r="G57" s="4">
        <v>2728</v>
      </c>
      <c r="H57" s="53">
        <v>2089</v>
      </c>
      <c r="I57" s="50">
        <v>-4910</v>
      </c>
      <c r="J57" s="73">
        <v>907</v>
      </c>
      <c r="K57" s="81">
        <v>585</v>
      </c>
      <c r="L57" s="81">
        <v>779</v>
      </c>
      <c r="M57" s="81">
        <v>-880</v>
      </c>
      <c r="N57" s="127">
        <v>97356</v>
      </c>
      <c r="O57" s="127">
        <v>-13383.060949999999</v>
      </c>
      <c r="P57" s="127">
        <v>-72020</v>
      </c>
      <c r="Q57" s="132">
        <v>28015</v>
      </c>
      <c r="R57" s="173">
        <v>-9094</v>
      </c>
      <c r="S57" s="173">
        <v>-6150.2640000000001</v>
      </c>
      <c r="T57"/>
      <c r="U57"/>
    </row>
    <row r="58" spans="1:21" ht="15" thickBot="1">
      <c r="A58" s="3" t="s">
        <v>130</v>
      </c>
      <c r="B58" s="18">
        <v>545</v>
      </c>
      <c r="C58" s="3">
        <v>545</v>
      </c>
      <c r="D58" s="3">
        <v>545</v>
      </c>
      <c r="E58" s="18">
        <v>545</v>
      </c>
      <c r="F58" s="18">
        <v>613</v>
      </c>
      <c r="G58" s="3">
        <v>613</v>
      </c>
      <c r="H58" s="34">
        <v>3342</v>
      </c>
      <c r="I58" s="41">
        <v>5431</v>
      </c>
      <c r="J58" s="74">
        <v>521</v>
      </c>
      <c r="K58" s="79">
        <v>0</v>
      </c>
      <c r="L58" s="79">
        <v>2028</v>
      </c>
      <c r="M58" s="79">
        <v>2807</v>
      </c>
      <c r="N58" s="125">
        <v>1927</v>
      </c>
      <c r="O58" s="125">
        <v>1927.0002899999999</v>
      </c>
      <c r="P58" s="125">
        <v>85900</v>
      </c>
      <c r="Q58" s="135">
        <v>13880</v>
      </c>
      <c r="R58" s="175">
        <v>41895</v>
      </c>
      <c r="S58" s="175">
        <v>41895.106</v>
      </c>
      <c r="T58"/>
      <c r="U58"/>
    </row>
    <row r="59" spans="1:21" ht="15" thickBot="1">
      <c r="A59" s="3" t="s">
        <v>131</v>
      </c>
      <c r="B59" s="18">
        <v>3694</v>
      </c>
      <c r="C59" s="3">
        <v>378</v>
      </c>
      <c r="D59" s="3">
        <v>122</v>
      </c>
      <c r="E59" s="18">
        <v>613</v>
      </c>
      <c r="F59" s="18">
        <v>12</v>
      </c>
      <c r="G59" s="3">
        <v>3341</v>
      </c>
      <c r="H59" s="34">
        <v>5431</v>
      </c>
      <c r="I59" s="42">
        <v>521</v>
      </c>
      <c r="J59" s="125">
        <v>1428</v>
      </c>
      <c r="K59" s="79">
        <v>585</v>
      </c>
      <c r="L59" s="79">
        <v>2807</v>
      </c>
      <c r="M59" s="79">
        <v>1927</v>
      </c>
      <c r="N59" s="125">
        <v>99283</v>
      </c>
      <c r="O59" s="125">
        <v>85899.939339999997</v>
      </c>
      <c r="P59" s="125">
        <v>13880</v>
      </c>
      <c r="Q59" s="135">
        <v>41895</v>
      </c>
      <c r="R59" s="175">
        <v>32801</v>
      </c>
      <c r="S59" s="175">
        <v>35744.841999999997</v>
      </c>
      <c r="T59"/>
      <c r="U59"/>
    </row>
    <row r="60" spans="1:21">
      <c r="B60" s="27"/>
      <c r="E60" s="27"/>
      <c r="F60" s="27"/>
      <c r="S60"/>
      <c r="T60"/>
      <c r="U60"/>
    </row>
    <row r="61" spans="1:21">
      <c r="B61" s="27"/>
      <c r="E61" s="27"/>
      <c r="F61" s="27"/>
    </row>
  </sheetData>
  <mergeCells count="6">
    <mergeCell ref="R1:U1"/>
    <mergeCell ref="A1:A3"/>
    <mergeCell ref="B1:E1"/>
    <mergeCell ref="F1:I1"/>
    <mergeCell ref="J1:M1"/>
    <mergeCell ref="N1:Q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BILANS</vt:lpstr>
      <vt:lpstr>RZS narastająco</vt:lpstr>
      <vt:lpstr>RZS</vt:lpstr>
      <vt:lpstr>RPP narastająco</vt:lpstr>
      <vt:lpstr>RPP</vt:lpstr>
    </vt:vector>
  </TitlesOfParts>
  <Company>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</dc:creator>
  <cp:lastModifiedBy>Kamil Karpicki</cp:lastModifiedBy>
  <dcterms:created xsi:type="dcterms:W3CDTF">2010-01-14T07:53:04Z</dcterms:created>
  <dcterms:modified xsi:type="dcterms:W3CDTF">2012-12-03T15:15:55Z</dcterms:modified>
</cp:coreProperties>
</file>